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estogsvr\総務部共有フォルダ\契約検査課共有フォルダ\指導検査係・積算基準係\02_積算基準係共有\0110_積算基準関係\955_快適トイレ実施要領\01_リリース版\01_試行要領（初版・令和8年10月版）_20261001\"/>
    </mc:Choice>
  </mc:AlternateContent>
  <xr:revisionPtr revIDLastSave="0" documentId="13_ncr:1_{98567897-E5D8-4837-B6FA-7782DE6695B0}" xr6:coauthVersionLast="47" xr6:coauthVersionMax="47" xr10:uidLastSave="{00000000-0000-0000-0000-000000000000}"/>
  <bookViews>
    <workbookView xWindow="-120" yWindow="-120" windowWidth="29040" windowHeight="15720" xr2:uid="{451593BA-A906-49F2-A0F0-1388967E3866}"/>
  </bookViews>
  <sheets>
    <sheet name="実施計画（請負人）" sheetId="1" r:id="rId1"/>
    <sheet name="チェックシート（監督員）" sheetId="2" r:id="rId2"/>
    <sheet name="報告書（請負人）" sheetId="3" r:id="rId3"/>
  </sheets>
  <definedNames>
    <definedName name="_xlnm.Print_Area" localSheetId="1">'チェックシート（監督員）'!$A$1:$R$39</definedName>
    <definedName name="_xlnm.Print_Area" localSheetId="0">'実施計画（請負人）'!$A$1:$R$43</definedName>
    <definedName name="_xlnm.Print_Area" localSheetId="2">'報告書（請負人）'!$A$1:$R$80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0" i="3" l="1"/>
  <c r="J10" i="3"/>
  <c r="M10" i="1"/>
  <c r="J10" i="1"/>
  <c r="P10" i="3" l="1"/>
  <c r="K16" i="3" s="1"/>
  <c r="F13" i="3"/>
  <c r="F12" i="2"/>
  <c r="F12" i="3"/>
  <c r="F11" i="2"/>
  <c r="F11" i="3"/>
  <c r="F10" i="2"/>
  <c r="J6" i="3"/>
  <c r="J6" i="2"/>
  <c r="F5" i="3"/>
  <c r="F5" i="2"/>
  <c r="F4" i="3"/>
  <c r="F4" i="2"/>
  <c r="T28" i="2"/>
  <c r="T29" i="2"/>
  <c r="T30" i="2"/>
  <c r="T31" i="2"/>
  <c r="T32" i="2"/>
  <c r="T33" i="2"/>
  <c r="J9" i="2"/>
  <c r="J8" i="2"/>
  <c r="J7" i="2"/>
  <c r="T26" i="2"/>
  <c r="T25" i="2"/>
  <c r="T24" i="2"/>
  <c r="T23" i="2"/>
  <c r="T22" i="2"/>
  <c r="T21" i="2"/>
  <c r="T20" i="2"/>
  <c r="T19" i="2"/>
  <c r="T18" i="2"/>
  <c r="T17" i="2"/>
  <c r="T16" i="2"/>
  <c r="T35" i="1"/>
  <c r="T36" i="1"/>
  <c r="T37" i="1"/>
  <c r="T38" i="1"/>
  <c r="T39" i="1"/>
  <c r="T34" i="1"/>
  <c r="T23" i="1"/>
  <c r="T24" i="1"/>
  <c r="T25" i="1"/>
  <c r="T26" i="1"/>
  <c r="T27" i="1"/>
  <c r="T28" i="1"/>
  <c r="T29" i="1"/>
  <c r="T30" i="1"/>
  <c r="T31" i="1"/>
  <c r="T32" i="1"/>
  <c r="T22" i="1"/>
  <c r="P10" i="1"/>
  <c r="K16" i="1" s="1"/>
  <c r="K18" i="1" s="1"/>
  <c r="G38" i="2" l="1"/>
  <c r="K18" i="3"/>
  <c r="K20" i="3" s="1"/>
  <c r="K22" i="3" s="1"/>
  <c r="K24" i="3" s="1"/>
  <c r="P41" i="1"/>
</calcChain>
</file>

<file path=xl/sharedStrings.xml><?xml version="1.0" encoding="utf-8"?>
<sst xmlns="http://schemas.openxmlformats.org/spreadsheetml/2006/main" count="160" uniqueCount="89">
  <si>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</si>
  <si>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請負人</t>
    <rPh sb="0" eb="3">
      <t>ウケオイニン</t>
    </rPh>
    <phoneticPr fontId="1"/>
  </si>
  <si>
    <t>工　事　期　間</t>
    <rPh sb="0" eb="1">
      <t>コウ</t>
    </rPh>
    <rPh sb="2" eb="3">
      <t>コト</t>
    </rPh>
    <rPh sb="4" eb="5">
      <t>キ</t>
    </rPh>
    <rPh sb="6" eb="7">
      <t>アイダ</t>
    </rPh>
    <phoneticPr fontId="1"/>
  </si>
  <si>
    <t>請　　負　　人</t>
    <rPh sb="0" eb="1">
      <t>ショウ</t>
    </rPh>
    <rPh sb="3" eb="4">
      <t>フ</t>
    </rPh>
    <rPh sb="6" eb="7">
      <t>ヒト</t>
    </rPh>
    <phoneticPr fontId="1"/>
  </si>
  <si>
    <t>工　　事　　名</t>
    <rPh sb="0" eb="1">
      <t>コウ</t>
    </rPh>
    <rPh sb="3" eb="4">
      <t>コト</t>
    </rPh>
    <rPh sb="6" eb="7">
      <t>ナ</t>
    </rPh>
    <phoneticPr fontId="1"/>
  </si>
  <si>
    <t>レンタル会社名</t>
    <rPh sb="4" eb="7">
      <t>カイシャメイ</t>
    </rPh>
    <phoneticPr fontId="1"/>
  </si>
  <si>
    <t>メーカー名</t>
    <rPh sb="4" eb="5">
      <t>メイ</t>
    </rPh>
    <phoneticPr fontId="1"/>
  </si>
  <si>
    <t>製品名（型式）</t>
    <rPh sb="0" eb="2">
      <t>セイヒン</t>
    </rPh>
    <rPh sb="2" eb="3">
      <t>メイ</t>
    </rPh>
    <rPh sb="4" eb="6">
      <t>カタシキ</t>
    </rPh>
    <phoneticPr fontId="1"/>
  </si>
  <si>
    <t>快適トイレ費用
（予定・見積）</t>
    <rPh sb="0" eb="2">
      <t>カイテキ</t>
    </rPh>
    <rPh sb="5" eb="7">
      <t>ヒヨウ</t>
    </rPh>
    <rPh sb="9" eb="11">
      <t>ヨテイ</t>
    </rPh>
    <rPh sb="12" eb="14">
      <t>ミツモリ</t>
    </rPh>
    <phoneticPr fontId="1"/>
  </si>
  <si>
    <t>基</t>
    <rPh sb="0" eb="1">
      <t>キ</t>
    </rPh>
    <phoneticPr fontId="1"/>
  </si>
  <si>
    <t>円</t>
    <rPh sb="0" eb="1">
      <t>エン</t>
    </rPh>
    <phoneticPr fontId="1"/>
  </si>
  <si>
    <t>円／基・月</t>
    <rPh sb="0" eb="1">
      <t>エン</t>
    </rPh>
    <rPh sb="2" eb="3">
      <t>キ</t>
    </rPh>
    <rPh sb="4" eb="5">
      <t>ツキ</t>
    </rPh>
    <phoneticPr fontId="1"/>
  </si>
  <si>
    <t>円／月</t>
    <rPh sb="0" eb="1">
      <t>エン</t>
    </rPh>
    <phoneticPr fontId="1"/>
  </si>
  <si>
    <t>設置基数（Ｂ)</t>
    <rPh sb="0" eb="4">
      <t>セッチキスウ</t>
    </rPh>
    <phoneticPr fontId="1"/>
  </si>
  <si>
    <t>１基当たり
予定月額費用（Ｄ）
〔Ｃ／（Ａ×Ｂ）〕</t>
    <rPh sb="1" eb="2">
      <t>キ</t>
    </rPh>
    <rPh sb="2" eb="3">
      <t>ア</t>
    </rPh>
    <rPh sb="6" eb="8">
      <t>ヨテイ</t>
    </rPh>
    <rPh sb="8" eb="10">
      <t>ゲツガク</t>
    </rPh>
    <rPh sb="10" eb="12">
      <t>ヒヨウ</t>
    </rPh>
    <phoneticPr fontId="1"/>
  </si>
  <si>
    <t>予定月額費用（Ｅ）</t>
    <rPh sb="0" eb="2">
      <t>ヨテイ</t>
    </rPh>
    <rPh sb="2" eb="4">
      <t>ツキガク</t>
    </rPh>
    <rPh sb="4" eb="6">
      <t>ヒヨウ</t>
    </rPh>
    <phoneticPr fontId="1"/>
  </si>
  <si>
    <t>自　：</t>
    <rPh sb="0" eb="1">
      <t>ジ</t>
    </rPh>
    <phoneticPr fontId="1"/>
  </si>
  <si>
    <t>至　：</t>
    <rPh sb="0" eb="1">
      <t>イタ</t>
    </rPh>
    <phoneticPr fontId="1"/>
  </si>
  <si>
    <t>期間（Ａ）</t>
    <rPh sb="0" eb="2">
      <t>キカン</t>
    </rPh>
    <phoneticPr fontId="1"/>
  </si>
  <si>
    <t>カ月</t>
    <rPh sb="1" eb="2">
      <t>ゲツ</t>
    </rPh>
    <phoneticPr fontId="1"/>
  </si>
  <si>
    <t>日間</t>
    <rPh sb="0" eb="2">
      <t>ニチカン</t>
    </rPh>
    <phoneticPr fontId="1"/>
  </si>
  <si>
    <t>〇〇〇〇〇〇〇〇〇工事</t>
    <rPh sb="9" eb="11">
      <t>コウジ</t>
    </rPh>
    <phoneticPr fontId="1"/>
  </si>
  <si>
    <t>□□□□□建設株式会社</t>
    <rPh sb="5" eb="7">
      <t>ケンセツ</t>
    </rPh>
    <rPh sb="7" eb="11">
      <t>カブシキガイシャ</t>
    </rPh>
    <phoneticPr fontId="1"/>
  </si>
  <si>
    <t>※予定費用は、基本料金＋月あたりリース料×リース期間</t>
    <rPh sb="1" eb="3">
      <t>ヨテイ</t>
    </rPh>
    <rPh sb="3" eb="5">
      <t>ヒヨウ</t>
    </rPh>
    <rPh sb="7" eb="11">
      <t>キホンリョウキン</t>
    </rPh>
    <rPh sb="12" eb="13">
      <t>ツキ</t>
    </rPh>
    <rPh sb="19" eb="20">
      <t>リョウ</t>
    </rPh>
    <rPh sb="24" eb="26">
      <t>キカン</t>
    </rPh>
    <phoneticPr fontId="1"/>
  </si>
  <si>
    <t>必ず実施するもの</t>
    <rPh sb="0" eb="1">
      <t>カナラ</t>
    </rPh>
    <rPh sb="2" eb="4">
      <t>ジッシ</t>
    </rPh>
    <phoneticPr fontId="1"/>
  </si>
  <si>
    <t>快適トイレの仕様</t>
    <rPh sb="0" eb="2">
      <t>カイテキ</t>
    </rPh>
    <rPh sb="6" eb="8">
      <t>シヨウ</t>
    </rPh>
    <phoneticPr fontId="1"/>
  </si>
  <si>
    <t>標準仕様及び付属品【必須】</t>
    <rPh sb="0" eb="2">
      <t>ヒョウジュン</t>
    </rPh>
    <rPh sb="2" eb="4">
      <t>シヨウ</t>
    </rPh>
    <rPh sb="4" eb="5">
      <t>オヨ</t>
    </rPh>
    <rPh sb="6" eb="9">
      <t>フゾクヒン</t>
    </rPh>
    <rPh sb="10" eb="12">
      <t>ヒッス</t>
    </rPh>
    <phoneticPr fontId="1"/>
  </si>
  <si>
    <t>推奨する仕様及び付属品【推奨】</t>
    <rPh sb="0" eb="2">
      <t>スイショウ</t>
    </rPh>
    <rPh sb="12" eb="14">
      <t>スイショウ</t>
    </rPh>
    <phoneticPr fontId="1"/>
  </si>
  <si>
    <t>より快適とするもの
（実施は任意）</t>
    <rPh sb="2" eb="4">
      <t>カイテキ</t>
    </rPh>
    <rPh sb="11" eb="13">
      <t>ジッシ</t>
    </rPh>
    <rPh sb="14" eb="16">
      <t>ニンイ</t>
    </rPh>
    <phoneticPr fontId="1"/>
  </si>
  <si>
    <t>△△△△リース株式会社</t>
    <rPh sb="7" eb="11">
      <t>カブシキガイシャ</t>
    </rPh>
    <phoneticPr fontId="1"/>
  </si>
  <si>
    <t>☆☆☆☆☆☆</t>
    <phoneticPr fontId="1"/>
  </si>
  <si>
    <t>◇◇◇◇トイレ（Ａー１２３４）</t>
    <phoneticPr fontId="1"/>
  </si>
  <si>
    <t xml:space="preserve">快適トイレ自動判定 </t>
    <rPh sb="0" eb="2">
      <t>カイテキ</t>
    </rPh>
    <rPh sb="5" eb="9">
      <t>ジドウハンテイ</t>
    </rPh>
    <phoneticPr fontId="1"/>
  </si>
  <si>
    <t>① 洋式（洋風）便器</t>
    <phoneticPr fontId="1"/>
  </si>
  <si>
    <t>② 水洗及び簡易水洗機能（し尿処理装置付き含む）</t>
    <phoneticPr fontId="1"/>
  </si>
  <si>
    <t>③ 臭い逆流防止機能</t>
    <phoneticPr fontId="1"/>
  </si>
  <si>
    <t>④ 容易に開かない施錠機能</t>
    <phoneticPr fontId="1"/>
  </si>
  <si>
    <t>⑤ 照明設備</t>
    <phoneticPr fontId="1"/>
  </si>
  <si>
    <t>⑥ 衣類掛け等のフック、又は、荷物の置ける棚等（耐荷重を５kg以上）</t>
    <phoneticPr fontId="1"/>
  </si>
  <si>
    <t>⑦ 現場に男女がいる場合に男女別の明確な表示</t>
    <phoneticPr fontId="1"/>
  </si>
  <si>
    <t>⑧ 周囲からトイレの入口が直接見えない工夫</t>
    <phoneticPr fontId="1"/>
  </si>
  <si>
    <t>⑨ サニタリーボックス（女性用トイレに必ず設置）</t>
    <phoneticPr fontId="1"/>
  </si>
  <si>
    <t>⑩ 鏡と手洗器</t>
    <phoneticPr fontId="1"/>
  </si>
  <si>
    <t>⑪ 便座除菌クリーナー等の衛生用品</t>
    <phoneticPr fontId="1"/>
  </si>
  <si>
    <t>⑫ 室内寸法900×900mm以上（面積ではない）</t>
    <phoneticPr fontId="1"/>
  </si>
  <si>
    <t>⑬ 擬音装置（機能を含む）</t>
    <phoneticPr fontId="1"/>
  </si>
  <si>
    <t>⑭ 着替え台</t>
    <phoneticPr fontId="1"/>
  </si>
  <si>
    <t>⑮ 臭気対策機能の多重化</t>
    <phoneticPr fontId="1"/>
  </si>
  <si>
    <t>⑯ 室内温度の調整が可能な設備</t>
    <phoneticPr fontId="1"/>
  </si>
  <si>
    <t>⑰ 小物置き場（トイレットペーパー予備置き場等）</t>
    <phoneticPr fontId="1"/>
  </si>
  <si>
    <t>黄色セルに記入してください。</t>
    <rPh sb="0" eb="2">
      <t>キイロ</t>
    </rPh>
    <rPh sb="5" eb="7">
      <t>キニュウ</t>
    </rPh>
    <phoneticPr fontId="1"/>
  </si>
  <si>
    <t>快適トイレ実施計画（施工計画書添付用）</t>
    <rPh sb="0" eb="2">
      <t>カイテキ</t>
    </rPh>
    <rPh sb="5" eb="9">
      <t>ジッシケイカク</t>
    </rPh>
    <rPh sb="10" eb="15">
      <t>セコウケイカクショ</t>
    </rPh>
    <rPh sb="15" eb="18">
      <t>テンプヨウ</t>
    </rPh>
    <phoneticPr fontId="1"/>
  </si>
  <si>
    <t>快適トイレチェックシート</t>
    <rPh sb="0" eb="2">
      <t>カイテキ</t>
    </rPh>
    <phoneticPr fontId="1"/>
  </si>
  <si>
    <t>快適トイレ判定</t>
    <rPh sb="0" eb="2">
      <t>カイテキ</t>
    </rPh>
    <rPh sb="5" eb="7">
      <t>ハンテイ</t>
    </rPh>
    <phoneticPr fontId="1"/>
  </si>
  <si>
    <t>：</t>
    <phoneticPr fontId="1"/>
  </si>
  <si>
    <t>確 認 年 月 日</t>
    <rPh sb="0" eb="1">
      <t>カク</t>
    </rPh>
    <rPh sb="2" eb="3">
      <t>ニン</t>
    </rPh>
    <rPh sb="4" eb="5">
      <t>ネン</t>
    </rPh>
    <rPh sb="6" eb="7">
      <t>ガツ</t>
    </rPh>
    <rPh sb="8" eb="9">
      <t>ニチ</t>
    </rPh>
    <phoneticPr fontId="1"/>
  </si>
  <si>
    <t>設　置　基　数</t>
    <rPh sb="0" eb="1">
      <t>セツ</t>
    </rPh>
    <rPh sb="2" eb="3">
      <t>チ</t>
    </rPh>
    <rPh sb="4" eb="5">
      <t>モト</t>
    </rPh>
    <rPh sb="6" eb="7">
      <t>スウ</t>
    </rPh>
    <phoneticPr fontId="1"/>
  </si>
  <si>
    <t>令和〇年〇月〇日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</si>
  <si>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←①～⑪に監督員がチェックを入れると「確認しました」が表示されます。</t>
    <rPh sb="5" eb="8">
      <t>カントクイン</t>
    </rPh>
    <rPh sb="14" eb="15">
      <t>イ</t>
    </rPh>
    <rPh sb="19" eb="21">
      <t>カクニン</t>
    </rPh>
    <rPh sb="27" eb="29">
      <t>ヒョウジ</t>
    </rPh>
    <phoneticPr fontId="1"/>
  </si>
  <si>
    <t>職名・監督員氏名</t>
    <rPh sb="0" eb="2">
      <t>ショクメイ</t>
    </rPh>
    <rPh sb="3" eb="4">
      <t>カン</t>
    </rPh>
    <rPh sb="4" eb="5">
      <t>トク</t>
    </rPh>
    <rPh sb="5" eb="6">
      <t>イン</t>
    </rPh>
    <rPh sb="6" eb="7">
      <t>シ</t>
    </rPh>
    <rPh sb="7" eb="8">
      <t>ナ</t>
    </rPh>
    <phoneticPr fontId="1"/>
  </si>
  <si>
    <t>技師・〇〇　〇〇</t>
    <rPh sb="0" eb="2">
      <t>ギシ</t>
    </rPh>
    <phoneticPr fontId="1"/>
  </si>
  <si>
    <t>快適トイレ報告書</t>
    <rPh sb="0" eb="1">
      <t>カイ</t>
    </rPh>
    <rPh sb="1" eb="2">
      <t>テキ</t>
    </rPh>
    <rPh sb="5" eb="6">
      <t>ホウ</t>
    </rPh>
    <rPh sb="6" eb="7">
      <t>コク</t>
    </rPh>
    <rPh sb="7" eb="8">
      <t>ショ</t>
    </rPh>
    <phoneticPr fontId="1"/>
  </si>
  <si>
    <t>（様式１）</t>
    <rPh sb="1" eb="3">
      <t>ヨウシキ</t>
    </rPh>
    <phoneticPr fontId="1"/>
  </si>
  <si>
    <t>（様式２）</t>
    <rPh sb="1" eb="3">
      <t>ヨウシキ</t>
    </rPh>
    <phoneticPr fontId="1"/>
  </si>
  <si>
    <t>（様式３）</t>
    <rPh sb="1" eb="3">
      <t>ヨウシキ</t>
    </rPh>
    <phoneticPr fontId="1"/>
  </si>
  <si>
    <r>
      <t xml:space="preserve">快適トイレ設置
</t>
    </r>
    <r>
      <rPr>
        <b/>
        <u/>
        <sz val="11"/>
        <color theme="1"/>
        <rFont val="游ゴシック"/>
        <family val="3"/>
        <charset val="128"/>
        <scheme val="minor"/>
      </rPr>
      <t>実　施　期　間</t>
    </r>
    <rPh sb="0" eb="2">
      <t>カイテキ</t>
    </rPh>
    <rPh sb="5" eb="7">
      <t>セッチ</t>
    </rPh>
    <rPh sb="8" eb="9">
      <t>ミノル</t>
    </rPh>
    <rPh sb="10" eb="11">
      <t>シ</t>
    </rPh>
    <rPh sb="12" eb="13">
      <t>キ</t>
    </rPh>
    <rPh sb="14" eb="15">
      <t>アイダ</t>
    </rPh>
    <phoneticPr fontId="1"/>
  </si>
  <si>
    <r>
      <t xml:space="preserve">快適トイレ設置
</t>
    </r>
    <r>
      <rPr>
        <b/>
        <u/>
        <sz val="11"/>
        <color theme="1"/>
        <rFont val="游ゴシック"/>
        <family val="3"/>
        <charset val="128"/>
        <scheme val="minor"/>
      </rPr>
      <t>予　定　期　間</t>
    </r>
    <rPh sb="0" eb="2">
      <t>カイテキ</t>
    </rPh>
    <rPh sb="5" eb="7">
      <t>セッチ</t>
    </rPh>
    <rPh sb="8" eb="9">
      <t>ヨ</t>
    </rPh>
    <rPh sb="10" eb="11">
      <t>サダム</t>
    </rPh>
    <rPh sb="12" eb="13">
      <t>キ</t>
    </rPh>
    <rPh sb="14" eb="15">
      <t>アイダ</t>
    </rPh>
    <phoneticPr fontId="1"/>
  </si>
  <si>
    <t>１基当たり
月換算の月額費用（Ｄ）
〔Ｃ／（Ａ×Ｂ）〕</t>
    <rPh sb="1" eb="2">
      <t>キ</t>
    </rPh>
    <rPh sb="2" eb="3">
      <t>ア</t>
    </rPh>
    <rPh sb="6" eb="7">
      <t>ツキ</t>
    </rPh>
    <rPh sb="7" eb="9">
      <t>カンサン</t>
    </rPh>
    <rPh sb="10" eb="12">
      <t>ゲツガク</t>
    </rPh>
    <rPh sb="12" eb="14">
      <t>ヒヨウ</t>
    </rPh>
    <phoneticPr fontId="1"/>
  </si>
  <si>
    <t>１基当たり
積算上の差額（Ｅ）
〔Ｄ-10,000〕</t>
    <rPh sb="1" eb="2">
      <t>キ</t>
    </rPh>
    <rPh sb="2" eb="3">
      <t>ア</t>
    </rPh>
    <rPh sb="6" eb="9">
      <t>セキサンジョウ</t>
    </rPh>
    <rPh sb="10" eb="12">
      <t>サガク</t>
    </rPh>
    <phoneticPr fontId="1"/>
  </si>
  <si>
    <t>１基当たり
積算計上額（Ｆ）
〔上限57,000円/基・月〕</t>
    <rPh sb="1" eb="2">
      <t>キ</t>
    </rPh>
    <rPh sb="2" eb="3">
      <t>ア</t>
    </rPh>
    <rPh sb="6" eb="8">
      <t>セキサン</t>
    </rPh>
    <rPh sb="8" eb="11">
      <t>ケイジョウガク</t>
    </rPh>
    <rPh sb="16" eb="18">
      <t>ジョウゲン</t>
    </rPh>
    <rPh sb="24" eb="25">
      <t>エン</t>
    </rPh>
    <rPh sb="26" eb="27">
      <t>キ</t>
    </rPh>
    <rPh sb="28" eb="29">
      <t>ツキ</t>
    </rPh>
    <phoneticPr fontId="1"/>
  </si>
  <si>
    <t>月当たり（Ｇ）
積算計上額（Ｂ×Ｆ）</t>
    <rPh sb="0" eb="1">
      <t>ツキ</t>
    </rPh>
    <rPh sb="1" eb="2">
      <t>ア</t>
    </rPh>
    <rPh sb="8" eb="13">
      <t>セキサンケイジョウガク</t>
    </rPh>
    <phoneticPr fontId="1"/>
  </si>
  <si>
    <t>円／月</t>
    <rPh sb="0" eb="1">
      <t>エン</t>
    </rPh>
    <rPh sb="2" eb="3">
      <t>ツキ</t>
    </rPh>
    <phoneticPr fontId="1"/>
  </si>
  <si>
    <t>快適トイレ実施費用（Ａ×Ｇ）円止め</t>
    <rPh sb="0" eb="2">
      <t>カイテキ</t>
    </rPh>
    <rPh sb="5" eb="9">
      <t>ジッシヒヨウ</t>
    </rPh>
    <rPh sb="14" eb="16">
      <t>エンド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</si>
  <si>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実施費用</t>
    </r>
    <r>
      <rPr>
        <sz val="11"/>
        <color theme="1"/>
        <rFont val="游ゴシック"/>
        <family val="3"/>
        <charset val="128"/>
        <scheme val="minor"/>
      </rPr>
      <t>（Ｃ)</t>
    </r>
    <rPh sb="0" eb="2">
      <t>ジッシ</t>
    </rPh>
    <rPh sb="2" eb="4">
      <t>ヒヨウ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</si>
  <si>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予定費用</t>
    </r>
    <r>
      <rPr>
        <sz val="11"/>
        <color theme="1"/>
        <rFont val="游ゴシック"/>
        <family val="3"/>
        <charset val="128"/>
        <scheme val="minor"/>
      </rPr>
      <t>（Ｃ)</t>
    </r>
    <rPh sb="0" eb="2">
      <t>ヨテイ</t>
    </rPh>
    <rPh sb="2" eb="4">
      <t>ヒヨウ</t>
    </rPh>
    <phoneticPr fontId="1"/>
  </si>
  <si>
    <t>・</t>
    <phoneticPr fontId="1"/>
  </si>
  <si>
    <t>１か月未満の端日数分については、３０日／月にて除した値に小数点以下
第２位を四捨五入して１位止めとする。</t>
    <rPh sb="2" eb="3">
      <t>ゲツ</t>
    </rPh>
    <rPh sb="3" eb="5">
      <t>ミマン</t>
    </rPh>
    <rPh sb="6" eb="9">
      <t>タンニッスウ</t>
    </rPh>
    <rPh sb="9" eb="10">
      <t>ブン</t>
    </rPh>
    <rPh sb="18" eb="19">
      <t>ニチ</t>
    </rPh>
    <rPh sb="20" eb="21">
      <t>ツキ</t>
    </rPh>
    <rPh sb="23" eb="24">
      <t>ジョ</t>
    </rPh>
    <rPh sb="26" eb="27">
      <t>アタイ</t>
    </rPh>
    <rPh sb="28" eb="31">
      <t>ショウスウテン</t>
    </rPh>
    <rPh sb="31" eb="33">
      <t>イカ</t>
    </rPh>
    <rPh sb="34" eb="35">
      <t>ダイ</t>
    </rPh>
    <rPh sb="36" eb="37">
      <t>イ</t>
    </rPh>
    <rPh sb="38" eb="42">
      <t>シシャゴニュウ</t>
    </rPh>
    <rPh sb="45" eb="46">
      <t>イ</t>
    </rPh>
    <rPh sb="46" eb="47">
      <t>ド</t>
    </rPh>
    <phoneticPr fontId="1"/>
  </si>
  <si>
    <t>実施費用は、原則として請求書とするが、見込費用が分かるものでもよい。</t>
    <rPh sb="0" eb="4">
      <t>ジッシヒヨウ</t>
    </rPh>
    <rPh sb="6" eb="8">
      <t>ゲンソク</t>
    </rPh>
    <rPh sb="11" eb="14">
      <t>セイキュウショ</t>
    </rPh>
    <rPh sb="19" eb="21">
      <t>ミコ</t>
    </rPh>
    <rPh sb="21" eb="23">
      <t>ヒヨウ</t>
    </rPh>
    <rPh sb="24" eb="25">
      <t>ワ</t>
    </rPh>
    <phoneticPr fontId="1"/>
  </si>
  <si>
    <t>実施費用は、賃料（基本料金相当＋月当たりリース料×リース期間）である。</t>
    <rPh sb="0" eb="4">
      <t>ジッシヒヨウ</t>
    </rPh>
    <rPh sb="6" eb="8">
      <t>チンリョウ</t>
    </rPh>
    <rPh sb="9" eb="13">
      <t>キホンリョウキン</t>
    </rPh>
    <rPh sb="13" eb="15">
      <t>ソウトウ</t>
    </rPh>
    <rPh sb="16" eb="18">
      <t>ツキア</t>
    </rPh>
    <rPh sb="23" eb="24">
      <t>リョウ</t>
    </rPh>
    <rPh sb="28" eb="30">
      <t>キカン</t>
    </rPh>
    <phoneticPr fontId="1"/>
  </si>
  <si>
    <t>運搬・設置費等は、実施費用に計上しない。</t>
    <rPh sb="0" eb="2">
      <t>ウンパン</t>
    </rPh>
    <rPh sb="3" eb="5">
      <t>セッチ</t>
    </rPh>
    <rPh sb="5" eb="6">
      <t>ヒ</t>
    </rPh>
    <rPh sb="6" eb="7">
      <t>トウ</t>
    </rPh>
    <rPh sb="9" eb="13">
      <t>ジッシヒヨウ</t>
    </rPh>
    <rPh sb="14" eb="16">
      <t>ケイジョウ</t>
    </rPh>
    <phoneticPr fontId="1"/>
  </si>
  <si>
    <t>実施費用が分かる資料を裏面に添付（複写）すること。</t>
    <rPh sb="0" eb="4">
      <t>ジッシヒヨウ</t>
    </rPh>
    <rPh sb="5" eb="6">
      <t>ワ</t>
    </rPh>
    <rPh sb="8" eb="10">
      <t>シリョウ</t>
    </rPh>
    <rPh sb="11" eb="13">
      <t>リメン</t>
    </rPh>
    <rPh sb="14" eb="16">
      <t>テンプ</t>
    </rPh>
    <rPh sb="17" eb="19">
      <t>フクシャ</t>
    </rPh>
    <phoneticPr fontId="1"/>
  </si>
  <si>
    <t>トイレ全景の写真を裏面に添付すること。</t>
    <rPh sb="3" eb="5">
      <t>ゼンケイ</t>
    </rPh>
    <rPh sb="6" eb="8">
      <t>シャシン</t>
    </rPh>
    <rPh sb="9" eb="11">
      <t>リメン</t>
    </rPh>
    <rPh sb="12" eb="14">
      <t>テンプ</t>
    </rPh>
    <phoneticPr fontId="1"/>
  </si>
  <si>
    <t>快適トイレ合計額である実施費用は、円止め以下切り捨てとする。</t>
    <rPh sb="0" eb="2">
      <t>カイテキ</t>
    </rPh>
    <rPh sb="5" eb="8">
      <t>ゴウケイガク</t>
    </rPh>
    <rPh sb="11" eb="15">
      <t>ジッシヒヨウ</t>
    </rPh>
    <rPh sb="17" eb="18">
      <t>エン</t>
    </rPh>
    <rPh sb="18" eb="19">
      <t>ト</t>
    </rPh>
    <rPh sb="20" eb="22">
      <t>イカ</t>
    </rPh>
    <rPh sb="22" eb="23">
      <t>キ</t>
    </rPh>
    <rPh sb="24" eb="25">
      <t>ス</t>
    </rPh>
    <phoneticPr fontId="1"/>
  </si>
  <si>
    <t>（様式３・裏面）</t>
    <rPh sb="1" eb="3">
      <t>ヨウシキ</t>
    </rPh>
    <rPh sb="5" eb="7">
      <t>リメン</t>
    </rPh>
    <phoneticPr fontId="1"/>
  </si>
  <si>
    <t>実施費用が分かる資料を添付（複写）すること</t>
    <rPh sb="0" eb="4">
      <t>ジッシヒヨウ</t>
    </rPh>
    <rPh sb="5" eb="6">
      <t>ワ</t>
    </rPh>
    <rPh sb="8" eb="10">
      <t>シリョウ</t>
    </rPh>
    <rPh sb="11" eb="13">
      <t>テンプ</t>
    </rPh>
    <rPh sb="14" eb="16">
      <t>フクシャ</t>
    </rPh>
    <phoneticPr fontId="1"/>
  </si>
  <si>
    <t>写真添付</t>
    <rPh sb="0" eb="4">
      <t>シャシンテンプ</t>
    </rPh>
    <phoneticPr fontId="1"/>
  </si>
  <si>
    <t>実施費用資料添付</t>
    <rPh sb="0" eb="2">
      <t>ジッシ</t>
    </rPh>
    <rPh sb="2" eb="4">
      <t>ヒヨウ</t>
    </rPh>
    <rPh sb="4" eb="6">
      <t>シリョウ</t>
    </rPh>
    <rPh sb="6" eb="8">
      <t>テンプ</t>
    </rPh>
    <phoneticPr fontId="1"/>
  </si>
  <si>
    <t>監督員</t>
    <rPh sb="0" eb="3">
      <t>カントクイン</t>
    </rPh>
    <phoneticPr fontId="1"/>
  </si>
  <si>
    <t>令和8年10月1日適用版</t>
    <rPh sb="0" eb="2">
      <t>レイワ</t>
    </rPh>
    <rPh sb="3" eb="4">
      <t>ネン</t>
    </rPh>
    <rPh sb="6" eb="7">
      <t>ガツ</t>
    </rPh>
    <rPh sb="8" eb="9">
      <t>ニチ</t>
    </rPh>
    <rPh sb="9" eb="12">
      <t>テキヨウバン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</si>
</sst>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\(0.0&quot;月&quot;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26"/>
      <color theme="0" tint="-0.499984740745262"/>
      <name val="游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4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4" fillId="0" borderId="3" xfId="0" applyNumberFormat="1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3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2" borderId="0" xfId="0" applyFill="1" applyAlignment="1" applyProtection="1">
      <alignment horizontal="right" vertical="center"/>
      <protection locked="0"/>
    </xf>
    <xf numFmtId="0" fontId="4" fillId="2" borderId="0" xfId="0" applyFont="1" applyFill="1" applyAlignment="1" applyProtection="1">
      <alignment horizontal="righ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176" fontId="4" fillId="2" borderId="3" xfId="0" applyNumberFormat="1" applyFont="1" applyFill="1" applyBorder="1" applyAlignment="1" applyProtection="1">
      <alignment horizontal="left" vertical="center"/>
      <protection locked="0"/>
    </xf>
    <xf numFmtId="176" fontId="4" fillId="2" borderId="1" xfId="0" applyNumberFormat="1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3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38" fontId="4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82876-4A8F-4E61-901D-227398E6F635}">
  <dimension ref="A1:T43"/>
  <sheetViews>
    <sheetView tabSelected="1" view="pageBreakPreview" zoomScaleNormal="100" zoomScaleSheetLayoutView="100" workbookViewId="0"/>
  </sheetViews>
  <sheetFormatPr defaultRowHeight="19.5" x14ac:dyDescent="0.4"/>
  <cols>
    <col min="1" max="1" width="5.625" style="1" customWidth="1"/>
    <col min="2" max="18" width="4.375" style="1" customWidth="1"/>
    <col min="19" max="19" width="5.625" style="1" customWidth="1"/>
    <col min="20" max="16384" width="9" style="1"/>
  </cols>
  <sheetData>
    <row r="1" spans="1:20" x14ac:dyDescent="0.4">
      <c r="R1" s="2" t="s">
        <v>62</v>
      </c>
    </row>
    <row r="2" spans="1:20" ht="25.5" x14ac:dyDescent="0.4">
      <c r="A2" s="32" t="s">
        <v>51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T2" s="6" t="s">
        <v>50</v>
      </c>
    </row>
    <row r="3" spans="1:20" x14ac:dyDescent="0.25">
      <c r="A3" s="4" t="s">
        <v>88</v>
      </c>
      <c r="N3" s="48" t="s">
        <v>0</v>
      </c>
      <c r="O3" s="49"/>
      <c r="P3" s="49"/>
      <c r="Q3" s="49"/>
      <c r="R3" s="49"/>
    </row>
    <row r="4" spans="1:20" ht="18" customHeight="1" x14ac:dyDescent="0.4">
      <c r="A4" s="26" t="s">
        <v>4</v>
      </c>
      <c r="B4" s="26"/>
      <c r="C4" s="26"/>
      <c r="D4" s="26"/>
      <c r="E4" s="26"/>
      <c r="F4" s="50" t="s">
        <v>21</v>
      </c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</row>
    <row r="5" spans="1:20" ht="18" customHeight="1" x14ac:dyDescent="0.4">
      <c r="A5" s="26" t="s">
        <v>3</v>
      </c>
      <c r="B5" s="26"/>
      <c r="C5" s="26"/>
      <c r="D5" s="26"/>
      <c r="E5" s="26"/>
      <c r="F5" s="50" t="s">
        <v>22</v>
      </c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1:20" ht="18" customHeight="1" x14ac:dyDescent="0.4">
      <c r="A6" s="26" t="s">
        <v>2</v>
      </c>
      <c r="B6" s="26"/>
      <c r="C6" s="26"/>
      <c r="D6" s="26"/>
      <c r="E6" s="26"/>
      <c r="F6" s="26" t="s">
        <v>16</v>
      </c>
      <c r="G6" s="26"/>
      <c r="H6" s="26"/>
      <c r="I6" s="33"/>
      <c r="J6" s="51">
        <v>46204</v>
      </c>
      <c r="K6" s="52"/>
      <c r="L6" s="52"/>
      <c r="M6" s="52"/>
      <c r="N6" s="52"/>
      <c r="O6" s="52"/>
      <c r="P6" s="52"/>
      <c r="Q6" s="52"/>
      <c r="R6" s="52"/>
    </row>
    <row r="7" spans="1:20" ht="18" customHeight="1" x14ac:dyDescent="0.4">
      <c r="A7" s="26"/>
      <c r="B7" s="26"/>
      <c r="C7" s="26"/>
      <c r="D7" s="26"/>
      <c r="E7" s="26"/>
      <c r="F7" s="26" t="s">
        <v>17</v>
      </c>
      <c r="G7" s="26"/>
      <c r="H7" s="26"/>
      <c r="I7" s="33"/>
      <c r="J7" s="51">
        <v>46843</v>
      </c>
      <c r="K7" s="52"/>
      <c r="L7" s="52"/>
      <c r="M7" s="52"/>
      <c r="N7" s="52"/>
      <c r="O7" s="52"/>
      <c r="P7" s="52"/>
      <c r="Q7" s="52"/>
      <c r="R7" s="52"/>
    </row>
    <row r="8" spans="1:20" ht="18" customHeight="1" x14ac:dyDescent="0.4">
      <c r="A8" s="31" t="s">
        <v>66</v>
      </c>
      <c r="B8" s="26"/>
      <c r="C8" s="26"/>
      <c r="D8" s="26"/>
      <c r="E8" s="26"/>
      <c r="F8" s="26" t="s">
        <v>16</v>
      </c>
      <c r="G8" s="26"/>
      <c r="H8" s="26"/>
      <c r="I8" s="33"/>
      <c r="J8" s="51">
        <v>46310</v>
      </c>
      <c r="K8" s="52"/>
      <c r="L8" s="52"/>
      <c r="M8" s="52"/>
      <c r="N8" s="52"/>
      <c r="O8" s="52"/>
      <c r="P8" s="52"/>
      <c r="Q8" s="52"/>
      <c r="R8" s="52"/>
    </row>
    <row r="9" spans="1:20" ht="18" customHeight="1" x14ac:dyDescent="0.4">
      <c r="A9" s="26"/>
      <c r="B9" s="26"/>
      <c r="C9" s="26"/>
      <c r="D9" s="26"/>
      <c r="E9" s="26"/>
      <c r="F9" s="26" t="s">
        <v>17</v>
      </c>
      <c r="G9" s="26"/>
      <c r="H9" s="26"/>
      <c r="I9" s="33"/>
      <c r="J9" s="51">
        <v>46744</v>
      </c>
      <c r="K9" s="52"/>
      <c r="L9" s="52"/>
      <c r="M9" s="52"/>
      <c r="N9" s="52"/>
      <c r="O9" s="52"/>
      <c r="P9" s="52"/>
      <c r="Q9" s="52"/>
      <c r="R9" s="52"/>
    </row>
    <row r="10" spans="1:20" ht="18" customHeight="1" x14ac:dyDescent="0.4">
      <c r="A10" s="26"/>
      <c r="B10" s="26"/>
      <c r="C10" s="26"/>
      <c r="D10" s="26"/>
      <c r="E10" s="26"/>
      <c r="F10" s="26" t="s">
        <v>18</v>
      </c>
      <c r="G10" s="26"/>
      <c r="H10" s="26"/>
      <c r="I10" s="33"/>
      <c r="J10" s="34">
        <f>DATEDIF(J8,J9,"m")</f>
        <v>14</v>
      </c>
      <c r="K10" s="33"/>
      <c r="L10" s="5" t="s">
        <v>19</v>
      </c>
      <c r="M10" s="35">
        <f>DATEDIF(J8,J9,"md")</f>
        <v>8</v>
      </c>
      <c r="N10" s="35"/>
      <c r="O10" s="5" t="s">
        <v>20</v>
      </c>
      <c r="P10" s="36">
        <f>J10+ROUND(M10/30,1)</f>
        <v>14.3</v>
      </c>
      <c r="Q10" s="37"/>
      <c r="R10" s="37"/>
    </row>
    <row r="11" spans="1:20" ht="18" customHeight="1" x14ac:dyDescent="0.4">
      <c r="A11" s="26" t="s">
        <v>5</v>
      </c>
      <c r="B11" s="26"/>
      <c r="C11" s="26"/>
      <c r="D11" s="26"/>
      <c r="E11" s="26"/>
      <c r="F11" s="50" t="s">
        <v>29</v>
      </c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</row>
    <row r="12" spans="1:20" ht="18" customHeight="1" x14ac:dyDescent="0.4">
      <c r="A12" s="26" t="s">
        <v>6</v>
      </c>
      <c r="B12" s="26"/>
      <c r="C12" s="26"/>
      <c r="D12" s="26"/>
      <c r="E12" s="26"/>
      <c r="F12" s="50" t="s">
        <v>30</v>
      </c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</row>
    <row r="13" spans="1:20" ht="18" customHeight="1" x14ac:dyDescent="0.4">
      <c r="A13" s="26" t="s">
        <v>7</v>
      </c>
      <c r="B13" s="26"/>
      <c r="C13" s="26"/>
      <c r="D13" s="26"/>
      <c r="E13" s="26"/>
      <c r="F13" s="50" t="s">
        <v>31</v>
      </c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</row>
    <row r="14" spans="1:20" ht="18" customHeight="1" x14ac:dyDescent="0.4">
      <c r="A14" s="31" t="s">
        <v>8</v>
      </c>
      <c r="B14" s="26"/>
      <c r="C14" s="26"/>
      <c r="D14" s="26"/>
      <c r="E14" s="26"/>
      <c r="F14" s="26" t="s">
        <v>13</v>
      </c>
      <c r="G14" s="26"/>
      <c r="H14" s="26"/>
      <c r="I14" s="26"/>
      <c r="J14" s="26"/>
      <c r="K14" s="53">
        <v>5</v>
      </c>
      <c r="L14" s="53"/>
      <c r="M14" s="53"/>
      <c r="N14" s="53"/>
      <c r="O14" s="53"/>
      <c r="P14" s="23" t="s">
        <v>9</v>
      </c>
      <c r="Q14" s="23"/>
      <c r="R14" s="23"/>
    </row>
    <row r="15" spans="1:20" ht="18" customHeight="1" x14ac:dyDescent="0.4">
      <c r="A15" s="26"/>
      <c r="B15" s="26"/>
      <c r="C15" s="26"/>
      <c r="D15" s="26"/>
      <c r="E15" s="26"/>
      <c r="F15" s="26" t="s">
        <v>74</v>
      </c>
      <c r="G15" s="26"/>
      <c r="H15" s="26"/>
      <c r="I15" s="26"/>
      <c r="J15" s="26"/>
      <c r="K15" s="54">
        <v>3000000</v>
      </c>
      <c r="L15" s="54"/>
      <c r="M15" s="54"/>
      <c r="N15" s="54"/>
      <c r="O15" s="54"/>
      <c r="P15" s="23" t="s">
        <v>10</v>
      </c>
      <c r="Q15" s="23"/>
      <c r="R15" s="23"/>
    </row>
    <row r="16" spans="1:20" ht="18" customHeight="1" x14ac:dyDescent="0.4">
      <c r="A16" s="26"/>
      <c r="B16" s="26"/>
      <c r="C16" s="26"/>
      <c r="D16" s="26"/>
      <c r="E16" s="26"/>
      <c r="F16" s="27" t="s">
        <v>14</v>
      </c>
      <c r="G16" s="28"/>
      <c r="H16" s="28"/>
      <c r="I16" s="28"/>
      <c r="J16" s="28"/>
      <c r="K16" s="29">
        <f>ROUNDDOWN(K15/(P10*K14),0)</f>
        <v>41958</v>
      </c>
      <c r="L16" s="29"/>
      <c r="M16" s="29"/>
      <c r="N16" s="29"/>
      <c r="O16" s="29"/>
      <c r="P16" s="23" t="s">
        <v>11</v>
      </c>
      <c r="Q16" s="23"/>
      <c r="R16" s="23"/>
    </row>
    <row r="17" spans="1:20" ht="18" customHeight="1" x14ac:dyDescent="0.4">
      <c r="A17" s="26"/>
      <c r="B17" s="26"/>
      <c r="C17" s="26"/>
      <c r="D17" s="26"/>
      <c r="E17" s="26"/>
      <c r="F17" s="28"/>
      <c r="G17" s="28"/>
      <c r="H17" s="28"/>
      <c r="I17" s="28"/>
      <c r="J17" s="28"/>
      <c r="K17" s="29"/>
      <c r="L17" s="29"/>
      <c r="M17" s="29"/>
      <c r="N17" s="29"/>
      <c r="O17" s="29"/>
      <c r="P17" s="23"/>
      <c r="Q17" s="23"/>
      <c r="R17" s="23"/>
    </row>
    <row r="18" spans="1:20" ht="18" customHeight="1" x14ac:dyDescent="0.4">
      <c r="A18" s="26"/>
      <c r="B18" s="26"/>
      <c r="C18" s="26"/>
      <c r="D18" s="26"/>
      <c r="E18" s="26"/>
      <c r="F18" s="26" t="s">
        <v>15</v>
      </c>
      <c r="G18" s="26"/>
      <c r="H18" s="26"/>
      <c r="I18" s="26"/>
      <c r="J18" s="26"/>
      <c r="K18" s="29">
        <f>K14*K16</f>
        <v>209790</v>
      </c>
      <c r="L18" s="29"/>
      <c r="M18" s="29"/>
      <c r="N18" s="29"/>
      <c r="O18" s="29"/>
      <c r="P18" s="23" t="s">
        <v>12</v>
      </c>
      <c r="Q18" s="23"/>
      <c r="R18" s="23"/>
    </row>
    <row r="19" spans="1:20" ht="9.75" customHeight="1" x14ac:dyDescent="0.4"/>
    <row r="20" spans="1:20" ht="18" customHeight="1" x14ac:dyDescent="0.4">
      <c r="A20" s="30" t="s">
        <v>25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 t="s">
        <v>1</v>
      </c>
      <c r="Q20" s="30"/>
      <c r="R20" s="30"/>
    </row>
    <row r="21" spans="1:20" ht="18" customHeight="1" x14ac:dyDescent="0.4">
      <c r="A21" s="18" t="s">
        <v>24</v>
      </c>
      <c r="B21" s="25" t="s">
        <v>26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1:20" ht="18" customHeight="1" x14ac:dyDescent="0.4">
      <c r="A22" s="18"/>
      <c r="B22" s="23" t="s">
        <v>33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55" t="b">
        <v>1</v>
      </c>
      <c r="Q22" s="55"/>
      <c r="R22" s="55"/>
      <c r="T22" s="1" t="b">
        <f>P22</f>
        <v>1</v>
      </c>
    </row>
    <row r="23" spans="1:20" ht="18" customHeight="1" x14ac:dyDescent="0.4">
      <c r="A23" s="18"/>
      <c r="B23" s="23" t="s">
        <v>34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55" t="b">
        <v>1</v>
      </c>
      <c r="Q23" s="55"/>
      <c r="R23" s="55"/>
      <c r="T23" s="1" t="b">
        <f t="shared" ref="T23:T39" si="0">P23</f>
        <v>1</v>
      </c>
    </row>
    <row r="24" spans="1:20" ht="18" customHeight="1" x14ac:dyDescent="0.4">
      <c r="A24" s="18"/>
      <c r="B24" s="23" t="s">
        <v>35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5" t="b">
        <v>1</v>
      </c>
      <c r="Q24" s="55"/>
      <c r="R24" s="55"/>
      <c r="T24" s="1" t="b">
        <f t="shared" si="0"/>
        <v>1</v>
      </c>
    </row>
    <row r="25" spans="1:20" ht="18" customHeight="1" x14ac:dyDescent="0.4">
      <c r="A25" s="18"/>
      <c r="B25" s="23" t="s">
        <v>36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55" t="b">
        <v>1</v>
      </c>
      <c r="Q25" s="55"/>
      <c r="R25" s="55"/>
      <c r="T25" s="1" t="b">
        <f t="shared" si="0"/>
        <v>1</v>
      </c>
    </row>
    <row r="26" spans="1:20" ht="18" customHeight="1" x14ac:dyDescent="0.4">
      <c r="A26" s="18"/>
      <c r="B26" s="23" t="s">
        <v>37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55" t="b">
        <v>1</v>
      </c>
      <c r="Q26" s="55"/>
      <c r="R26" s="55"/>
      <c r="T26" s="1" t="b">
        <f t="shared" si="0"/>
        <v>1</v>
      </c>
    </row>
    <row r="27" spans="1:20" ht="18" customHeight="1" x14ac:dyDescent="0.4">
      <c r="A27" s="18"/>
      <c r="B27" s="23" t="s">
        <v>38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55" t="b">
        <v>1</v>
      </c>
      <c r="Q27" s="55"/>
      <c r="R27" s="55"/>
      <c r="T27" s="1" t="b">
        <f t="shared" si="0"/>
        <v>1</v>
      </c>
    </row>
    <row r="28" spans="1:20" ht="18" customHeight="1" x14ac:dyDescent="0.4">
      <c r="A28" s="18"/>
      <c r="B28" s="23" t="s">
        <v>39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55" t="b">
        <v>1</v>
      </c>
      <c r="Q28" s="55"/>
      <c r="R28" s="55"/>
      <c r="T28" s="1" t="b">
        <f t="shared" si="0"/>
        <v>1</v>
      </c>
    </row>
    <row r="29" spans="1:20" ht="18" customHeight="1" x14ac:dyDescent="0.4">
      <c r="A29" s="18"/>
      <c r="B29" s="23" t="s">
        <v>40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55" t="b">
        <v>1</v>
      </c>
      <c r="Q29" s="55"/>
      <c r="R29" s="55"/>
      <c r="T29" s="1" t="b">
        <f t="shared" si="0"/>
        <v>1</v>
      </c>
    </row>
    <row r="30" spans="1:20" ht="18" customHeight="1" x14ac:dyDescent="0.4">
      <c r="A30" s="18"/>
      <c r="B30" s="23" t="s">
        <v>41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55" t="b">
        <v>1</v>
      </c>
      <c r="Q30" s="55"/>
      <c r="R30" s="55"/>
      <c r="T30" s="1" t="b">
        <f t="shared" si="0"/>
        <v>1</v>
      </c>
    </row>
    <row r="31" spans="1:20" ht="18" customHeight="1" x14ac:dyDescent="0.4">
      <c r="A31" s="18"/>
      <c r="B31" s="23" t="s">
        <v>42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55" t="b">
        <v>1</v>
      </c>
      <c r="Q31" s="55"/>
      <c r="R31" s="55"/>
      <c r="T31" s="1" t="b">
        <f t="shared" si="0"/>
        <v>1</v>
      </c>
    </row>
    <row r="32" spans="1:20" ht="18" customHeight="1" x14ac:dyDescent="0.4">
      <c r="A32" s="18"/>
      <c r="B32" s="23" t="s">
        <v>43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55" t="b">
        <v>1</v>
      </c>
      <c r="Q32" s="55"/>
      <c r="R32" s="55"/>
      <c r="T32" s="1" t="b">
        <f t="shared" si="0"/>
        <v>1</v>
      </c>
    </row>
    <row r="33" spans="1:20" ht="18" customHeight="1" x14ac:dyDescent="0.4">
      <c r="A33" s="19" t="s">
        <v>28</v>
      </c>
      <c r="B33" s="24" t="s">
        <v>27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</row>
    <row r="34" spans="1:20" ht="18" customHeight="1" x14ac:dyDescent="0.4">
      <c r="A34" s="18"/>
      <c r="B34" s="23" t="s">
        <v>44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55" t="b">
        <v>0</v>
      </c>
      <c r="Q34" s="55"/>
      <c r="R34" s="55"/>
      <c r="T34" s="1" t="b">
        <f t="shared" si="0"/>
        <v>0</v>
      </c>
    </row>
    <row r="35" spans="1:20" ht="18" customHeight="1" x14ac:dyDescent="0.4">
      <c r="A35" s="18"/>
      <c r="B35" s="23" t="s">
        <v>45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55" t="b">
        <v>0</v>
      </c>
      <c r="Q35" s="55"/>
      <c r="R35" s="55"/>
      <c r="T35" s="1" t="b">
        <f t="shared" si="0"/>
        <v>0</v>
      </c>
    </row>
    <row r="36" spans="1:20" ht="18" customHeight="1" x14ac:dyDescent="0.4">
      <c r="A36" s="18"/>
      <c r="B36" s="23" t="s">
        <v>46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55" t="b">
        <v>0</v>
      </c>
      <c r="Q36" s="55"/>
      <c r="R36" s="55"/>
      <c r="T36" s="1" t="b">
        <f t="shared" si="0"/>
        <v>0</v>
      </c>
    </row>
    <row r="37" spans="1:20" ht="18" customHeight="1" x14ac:dyDescent="0.4">
      <c r="A37" s="18"/>
      <c r="B37" s="23" t="s">
        <v>47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55" t="b">
        <v>0</v>
      </c>
      <c r="Q37" s="55"/>
      <c r="R37" s="55"/>
      <c r="T37" s="1" t="b">
        <f t="shared" si="0"/>
        <v>0</v>
      </c>
    </row>
    <row r="38" spans="1:20" ht="18" customHeight="1" x14ac:dyDescent="0.4">
      <c r="A38" s="18"/>
      <c r="B38" s="23" t="s">
        <v>48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55" t="b">
        <v>0</v>
      </c>
      <c r="Q38" s="55"/>
      <c r="R38" s="55"/>
      <c r="T38" s="1" t="b">
        <f t="shared" si="0"/>
        <v>0</v>
      </c>
    </row>
    <row r="39" spans="1:20" ht="18" customHeight="1" x14ac:dyDescent="0.4">
      <c r="A39" s="18"/>
      <c r="B39" s="20" t="s">
        <v>49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2"/>
      <c r="P39" s="55" t="b">
        <v>0</v>
      </c>
      <c r="Q39" s="55"/>
      <c r="R39" s="55"/>
      <c r="T39" s="1" t="b">
        <f t="shared" si="0"/>
        <v>0</v>
      </c>
    </row>
    <row r="40" spans="1:20" ht="9.9499999999999993" customHeight="1" thickBot="1" x14ac:dyDescent="0.45"/>
    <row r="41" spans="1:20" ht="18" customHeight="1" thickBot="1" x14ac:dyDescent="0.45">
      <c r="O41" s="2" t="s">
        <v>32</v>
      </c>
      <c r="P41" s="15" t="str">
        <f>IF(AND(T22:T32)=TRUE,"〇","×")</f>
        <v>〇</v>
      </c>
      <c r="Q41" s="16"/>
      <c r="R41" s="17"/>
    </row>
    <row r="42" spans="1:20" ht="9.9499999999999993" customHeight="1" x14ac:dyDescent="0.4"/>
    <row r="43" spans="1:20" ht="18" customHeight="1" x14ac:dyDescent="0.4">
      <c r="C43" s="1" t="s">
        <v>23</v>
      </c>
    </row>
  </sheetData>
  <sheetProtection algorithmName="SHA-512" hashValue="VGqBT3SHvXTRVi+ELDfpBw1nRJXDtzBxZcHBtYLD0XfHb3cfFfIU5rz/HaqcbB+CwvF8XHtqAbPDGwYlBDltvw==" saltValue="56aDZepvvZE+9LMdN8+vXQ==" spinCount="100000" sheet="1" objects="1" scenarios="1"/>
  <mergeCells count="80">
    <mergeCell ref="A8:E10"/>
    <mergeCell ref="J8:R8"/>
    <mergeCell ref="J9:R9"/>
    <mergeCell ref="F8:I8"/>
    <mergeCell ref="F9:I9"/>
    <mergeCell ref="F10:I10"/>
    <mergeCell ref="J10:K10"/>
    <mergeCell ref="M10:N10"/>
    <mergeCell ref="P10:R10"/>
    <mergeCell ref="A2:R2"/>
    <mergeCell ref="N3:R3"/>
    <mergeCell ref="A4:E4"/>
    <mergeCell ref="A5:E5"/>
    <mergeCell ref="A6:E7"/>
    <mergeCell ref="F4:R4"/>
    <mergeCell ref="F5:R5"/>
    <mergeCell ref="F6:I6"/>
    <mergeCell ref="F7:I7"/>
    <mergeCell ref="J6:R6"/>
    <mergeCell ref="J7:R7"/>
    <mergeCell ref="F12:R12"/>
    <mergeCell ref="A11:E11"/>
    <mergeCell ref="A12:E12"/>
    <mergeCell ref="A13:E13"/>
    <mergeCell ref="A14:E18"/>
    <mergeCell ref="F11:R11"/>
    <mergeCell ref="B21:R21"/>
    <mergeCell ref="F13:R13"/>
    <mergeCell ref="F14:J14"/>
    <mergeCell ref="F15:J15"/>
    <mergeCell ref="F16:J17"/>
    <mergeCell ref="F18:J18"/>
    <mergeCell ref="K14:O14"/>
    <mergeCell ref="K15:O15"/>
    <mergeCell ref="K16:O17"/>
    <mergeCell ref="K18:O18"/>
    <mergeCell ref="P14:R14"/>
    <mergeCell ref="P15:R15"/>
    <mergeCell ref="P16:R17"/>
    <mergeCell ref="P18:R18"/>
    <mergeCell ref="P20:R20"/>
    <mergeCell ref="A20:O20"/>
    <mergeCell ref="B22:O22"/>
    <mergeCell ref="B23:O23"/>
    <mergeCell ref="B24:O24"/>
    <mergeCell ref="B25:O25"/>
    <mergeCell ref="B26:O26"/>
    <mergeCell ref="B38:O38"/>
    <mergeCell ref="B28:O28"/>
    <mergeCell ref="B29:O29"/>
    <mergeCell ref="B30:O30"/>
    <mergeCell ref="B31:O31"/>
    <mergeCell ref="B32:O32"/>
    <mergeCell ref="B33:R33"/>
    <mergeCell ref="P28:R28"/>
    <mergeCell ref="P29:R29"/>
    <mergeCell ref="P30:R30"/>
    <mergeCell ref="P31:R31"/>
    <mergeCell ref="P27:R27"/>
    <mergeCell ref="B34:O34"/>
    <mergeCell ref="B35:O35"/>
    <mergeCell ref="B36:O36"/>
    <mergeCell ref="B37:O37"/>
    <mergeCell ref="B27:O27"/>
    <mergeCell ref="P39:R39"/>
    <mergeCell ref="P41:R41"/>
    <mergeCell ref="A21:A32"/>
    <mergeCell ref="A33:A39"/>
    <mergeCell ref="B39:O39"/>
    <mergeCell ref="P32:R32"/>
    <mergeCell ref="P34:R34"/>
    <mergeCell ref="P35:R35"/>
    <mergeCell ref="P36:R36"/>
    <mergeCell ref="P37:R37"/>
    <mergeCell ref="P38:R38"/>
    <mergeCell ref="P22:R22"/>
    <mergeCell ref="P23:R23"/>
    <mergeCell ref="P24:R24"/>
    <mergeCell ref="P25:R25"/>
    <mergeCell ref="P26:R26"/>
  </mergeCells>
  <phoneticPr fontId="1"/>
  <printOptions horizontalCentered="1"/>
  <pageMargins left="0.70866141732283472" right="0.74803149606299213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45E5A-CDAB-4A2A-928D-DC33ECC99878}">
  <dimension ref="A1:T38"/>
  <sheetViews>
    <sheetView view="pageBreakPreview" zoomScaleNormal="100" zoomScaleSheetLayoutView="100" workbookViewId="0"/>
  </sheetViews>
  <sheetFormatPr defaultRowHeight="19.5" x14ac:dyDescent="0.4"/>
  <cols>
    <col min="1" max="1" width="5.625" style="1" customWidth="1"/>
    <col min="2" max="18" width="4.375" style="1" customWidth="1"/>
    <col min="19" max="19" width="5.625" style="1" customWidth="1"/>
    <col min="20" max="16384" width="9" style="1"/>
  </cols>
  <sheetData>
    <row r="1" spans="1:20" x14ac:dyDescent="0.4">
      <c r="R1" s="2" t="s">
        <v>63</v>
      </c>
    </row>
    <row r="2" spans="1:20" ht="25.5" x14ac:dyDescent="0.4">
      <c r="A2" s="32" t="s">
        <v>52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T2" s="6" t="s">
        <v>50</v>
      </c>
    </row>
    <row r="3" spans="1:20" x14ac:dyDescent="0.25">
      <c r="A3" s="4" t="s">
        <v>88</v>
      </c>
      <c r="N3" s="41"/>
      <c r="O3" s="42"/>
      <c r="P3" s="42"/>
      <c r="Q3" s="42"/>
      <c r="R3" s="42"/>
    </row>
    <row r="4" spans="1:20" ht="18" customHeight="1" x14ac:dyDescent="0.4">
      <c r="A4" s="26" t="s">
        <v>4</v>
      </c>
      <c r="B4" s="26"/>
      <c r="C4" s="26"/>
      <c r="D4" s="26"/>
      <c r="E4" s="26"/>
      <c r="F4" s="23" t="str">
        <f>'実施計画（請負人）'!F4</f>
        <v>〇〇〇〇〇〇〇〇〇工事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20" ht="18" customHeight="1" x14ac:dyDescent="0.4">
      <c r="A5" s="26" t="s">
        <v>3</v>
      </c>
      <c r="B5" s="26"/>
      <c r="C5" s="26"/>
      <c r="D5" s="26"/>
      <c r="E5" s="26"/>
      <c r="F5" s="23" t="str">
        <f>'実施計画（請負人）'!F5</f>
        <v>□□□□□建設株式会社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20" ht="18" customHeight="1" x14ac:dyDescent="0.4">
      <c r="A6" s="26" t="s">
        <v>2</v>
      </c>
      <c r="B6" s="26"/>
      <c r="C6" s="26"/>
      <c r="D6" s="26"/>
      <c r="E6" s="26"/>
      <c r="F6" s="26" t="s">
        <v>16</v>
      </c>
      <c r="G6" s="26"/>
      <c r="H6" s="26"/>
      <c r="I6" s="33"/>
      <c r="J6" s="39">
        <f>'実施計画（請負人）'!J6</f>
        <v>46204</v>
      </c>
      <c r="K6" s="40"/>
      <c r="L6" s="40"/>
      <c r="M6" s="40"/>
      <c r="N6" s="40"/>
      <c r="O6" s="40"/>
      <c r="P6" s="40"/>
      <c r="Q6" s="40"/>
      <c r="R6" s="40"/>
    </row>
    <row r="7" spans="1:20" ht="18" customHeight="1" x14ac:dyDescent="0.4">
      <c r="A7" s="26"/>
      <c r="B7" s="26"/>
      <c r="C7" s="26"/>
      <c r="D7" s="26"/>
      <c r="E7" s="26"/>
      <c r="F7" s="26" t="s">
        <v>17</v>
      </c>
      <c r="G7" s="26"/>
      <c r="H7" s="26"/>
      <c r="I7" s="33"/>
      <c r="J7" s="39">
        <f>'実施計画（請負人）'!J7</f>
        <v>46843</v>
      </c>
      <c r="K7" s="40"/>
      <c r="L7" s="40"/>
      <c r="M7" s="40"/>
      <c r="N7" s="40"/>
      <c r="O7" s="40"/>
      <c r="P7" s="40"/>
      <c r="Q7" s="40"/>
      <c r="R7" s="40"/>
    </row>
    <row r="8" spans="1:20" ht="18" customHeight="1" x14ac:dyDescent="0.4">
      <c r="A8" s="31" t="s">
        <v>66</v>
      </c>
      <c r="B8" s="26"/>
      <c r="C8" s="26"/>
      <c r="D8" s="26"/>
      <c r="E8" s="26"/>
      <c r="F8" s="26" t="s">
        <v>16</v>
      </c>
      <c r="G8" s="26"/>
      <c r="H8" s="26"/>
      <c r="I8" s="33"/>
      <c r="J8" s="39">
        <f>'実施計画（請負人）'!J8</f>
        <v>46310</v>
      </c>
      <c r="K8" s="40"/>
      <c r="L8" s="40"/>
      <c r="M8" s="40"/>
      <c r="N8" s="40"/>
      <c r="O8" s="40"/>
      <c r="P8" s="40"/>
      <c r="Q8" s="40"/>
      <c r="R8" s="40"/>
    </row>
    <row r="9" spans="1:20" ht="18" customHeight="1" x14ac:dyDescent="0.4">
      <c r="A9" s="26"/>
      <c r="B9" s="26"/>
      <c r="C9" s="26"/>
      <c r="D9" s="26"/>
      <c r="E9" s="26"/>
      <c r="F9" s="26" t="s">
        <v>17</v>
      </c>
      <c r="G9" s="26"/>
      <c r="H9" s="26"/>
      <c r="I9" s="33"/>
      <c r="J9" s="39">
        <f>'実施計画（請負人）'!J9</f>
        <v>46744</v>
      </c>
      <c r="K9" s="40"/>
      <c r="L9" s="40"/>
      <c r="M9" s="40"/>
      <c r="N9" s="40"/>
      <c r="O9" s="40"/>
      <c r="P9" s="40"/>
      <c r="Q9" s="40"/>
      <c r="R9" s="40"/>
    </row>
    <row r="10" spans="1:20" ht="18" customHeight="1" x14ac:dyDescent="0.4">
      <c r="A10" s="26" t="s">
        <v>5</v>
      </c>
      <c r="B10" s="26"/>
      <c r="C10" s="26"/>
      <c r="D10" s="26"/>
      <c r="E10" s="26"/>
      <c r="F10" s="23" t="str">
        <f>'実施計画（請負人）'!F11</f>
        <v>△△△△リース株式会社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</row>
    <row r="11" spans="1:20" ht="18" customHeight="1" x14ac:dyDescent="0.4">
      <c r="A11" s="26" t="s">
        <v>6</v>
      </c>
      <c r="B11" s="26"/>
      <c r="C11" s="26"/>
      <c r="D11" s="26"/>
      <c r="E11" s="26"/>
      <c r="F11" s="23" t="str">
        <f>'実施計画（請負人）'!F12</f>
        <v>☆☆☆☆☆☆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</row>
    <row r="12" spans="1:20" ht="18" customHeight="1" x14ac:dyDescent="0.4">
      <c r="A12" s="26" t="s">
        <v>7</v>
      </c>
      <c r="B12" s="26"/>
      <c r="C12" s="26"/>
      <c r="D12" s="26"/>
      <c r="E12" s="26"/>
      <c r="F12" s="23" t="str">
        <f>'実施計画（請負人）'!F13</f>
        <v>◇◇◇◇トイレ（Ａー１２３４）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  <row r="13" spans="1:20" ht="9.75" customHeight="1" x14ac:dyDescent="0.4"/>
    <row r="14" spans="1:20" ht="18" customHeight="1" x14ac:dyDescent="0.4">
      <c r="A14" s="30" t="s">
        <v>25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 t="s">
        <v>87</v>
      </c>
      <c r="Q14" s="30"/>
      <c r="R14" s="30"/>
    </row>
    <row r="15" spans="1:20" ht="18" customHeight="1" x14ac:dyDescent="0.4">
      <c r="A15" s="18" t="s">
        <v>24</v>
      </c>
      <c r="B15" s="25" t="s">
        <v>26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 spans="1:20" ht="18" customHeight="1" x14ac:dyDescent="0.4">
      <c r="A16" s="18"/>
      <c r="B16" s="23" t="s">
        <v>33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55" t="b">
        <v>1</v>
      </c>
      <c r="Q16" s="55"/>
      <c r="R16" s="55"/>
      <c r="T16" s="1" t="b">
        <f>P16</f>
        <v>1</v>
      </c>
    </row>
    <row r="17" spans="1:20" ht="18" customHeight="1" x14ac:dyDescent="0.4">
      <c r="A17" s="18"/>
      <c r="B17" s="23" t="s">
        <v>34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55" t="b">
        <v>1</v>
      </c>
      <c r="Q17" s="55"/>
      <c r="R17" s="55"/>
      <c r="T17" s="1" t="b">
        <f t="shared" ref="T17:T33" si="0">P17</f>
        <v>1</v>
      </c>
    </row>
    <row r="18" spans="1:20" ht="18" customHeight="1" x14ac:dyDescent="0.4">
      <c r="A18" s="18"/>
      <c r="B18" s="23" t="s">
        <v>35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55" t="b">
        <v>1</v>
      </c>
      <c r="Q18" s="55"/>
      <c r="R18" s="55"/>
      <c r="T18" s="1" t="b">
        <f t="shared" si="0"/>
        <v>1</v>
      </c>
    </row>
    <row r="19" spans="1:20" ht="18" customHeight="1" x14ac:dyDescent="0.4">
      <c r="A19" s="18"/>
      <c r="B19" s="23" t="s">
        <v>36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55" t="b">
        <v>1</v>
      </c>
      <c r="Q19" s="55"/>
      <c r="R19" s="55"/>
      <c r="T19" s="1" t="b">
        <f t="shared" si="0"/>
        <v>1</v>
      </c>
    </row>
    <row r="20" spans="1:20" ht="18" customHeight="1" x14ac:dyDescent="0.4">
      <c r="A20" s="18"/>
      <c r="B20" s="23" t="s">
        <v>37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55" t="b">
        <v>1</v>
      </c>
      <c r="Q20" s="55"/>
      <c r="R20" s="55"/>
      <c r="T20" s="1" t="b">
        <f t="shared" si="0"/>
        <v>1</v>
      </c>
    </row>
    <row r="21" spans="1:20" ht="18" customHeight="1" x14ac:dyDescent="0.4">
      <c r="A21" s="18"/>
      <c r="B21" s="23" t="s">
        <v>38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55" t="b">
        <v>1</v>
      </c>
      <c r="Q21" s="55"/>
      <c r="R21" s="55"/>
      <c r="T21" s="1" t="b">
        <f t="shared" si="0"/>
        <v>1</v>
      </c>
    </row>
    <row r="22" spans="1:20" ht="18" customHeight="1" x14ac:dyDescent="0.4">
      <c r="A22" s="18"/>
      <c r="B22" s="23" t="s">
        <v>39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55" t="b">
        <v>1</v>
      </c>
      <c r="Q22" s="55"/>
      <c r="R22" s="55"/>
      <c r="T22" s="1" t="b">
        <f t="shared" si="0"/>
        <v>1</v>
      </c>
    </row>
    <row r="23" spans="1:20" ht="18" customHeight="1" x14ac:dyDescent="0.4">
      <c r="A23" s="18"/>
      <c r="B23" s="23" t="s">
        <v>40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55" t="b">
        <v>1</v>
      </c>
      <c r="Q23" s="55"/>
      <c r="R23" s="55"/>
      <c r="T23" s="1" t="b">
        <f t="shared" si="0"/>
        <v>1</v>
      </c>
    </row>
    <row r="24" spans="1:20" ht="18" customHeight="1" x14ac:dyDescent="0.4">
      <c r="A24" s="18"/>
      <c r="B24" s="23" t="s">
        <v>41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5" t="b">
        <v>1</v>
      </c>
      <c r="Q24" s="55"/>
      <c r="R24" s="55"/>
      <c r="T24" s="1" t="b">
        <f t="shared" si="0"/>
        <v>1</v>
      </c>
    </row>
    <row r="25" spans="1:20" ht="18" customHeight="1" x14ac:dyDescent="0.4">
      <c r="A25" s="18"/>
      <c r="B25" s="23" t="s">
        <v>42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55" t="b">
        <v>1</v>
      </c>
      <c r="Q25" s="55"/>
      <c r="R25" s="55"/>
      <c r="T25" s="1" t="b">
        <f t="shared" si="0"/>
        <v>1</v>
      </c>
    </row>
    <row r="26" spans="1:20" ht="18" customHeight="1" x14ac:dyDescent="0.4">
      <c r="A26" s="18"/>
      <c r="B26" s="23" t="s">
        <v>43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55" t="b">
        <v>1</v>
      </c>
      <c r="Q26" s="55"/>
      <c r="R26" s="55"/>
      <c r="T26" s="1" t="b">
        <f t="shared" si="0"/>
        <v>1</v>
      </c>
    </row>
    <row r="27" spans="1:20" ht="18" customHeight="1" x14ac:dyDescent="0.4">
      <c r="A27" s="19" t="s">
        <v>28</v>
      </c>
      <c r="B27" s="24" t="s">
        <v>27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20" ht="18" customHeight="1" x14ac:dyDescent="0.4">
      <c r="A28" s="18"/>
      <c r="B28" s="23" t="s">
        <v>44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55" t="b">
        <v>0</v>
      </c>
      <c r="Q28" s="55"/>
      <c r="R28" s="55"/>
      <c r="T28" s="1" t="b">
        <f t="shared" si="0"/>
        <v>0</v>
      </c>
    </row>
    <row r="29" spans="1:20" ht="18" customHeight="1" x14ac:dyDescent="0.4">
      <c r="A29" s="18"/>
      <c r="B29" s="23" t="s">
        <v>45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55" t="b">
        <v>0</v>
      </c>
      <c r="Q29" s="55"/>
      <c r="R29" s="55"/>
      <c r="T29" s="1" t="b">
        <f t="shared" si="0"/>
        <v>0</v>
      </c>
    </row>
    <row r="30" spans="1:20" ht="18" customHeight="1" x14ac:dyDescent="0.4">
      <c r="A30" s="18"/>
      <c r="B30" s="23" t="s">
        <v>46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55" t="b">
        <v>0</v>
      </c>
      <c r="Q30" s="55"/>
      <c r="R30" s="55"/>
      <c r="T30" s="1" t="b">
        <f t="shared" si="0"/>
        <v>0</v>
      </c>
    </row>
    <row r="31" spans="1:20" ht="18" customHeight="1" x14ac:dyDescent="0.4">
      <c r="A31" s="18"/>
      <c r="B31" s="23" t="s">
        <v>47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55" t="b">
        <v>0</v>
      </c>
      <c r="Q31" s="55"/>
      <c r="R31" s="55"/>
      <c r="T31" s="1" t="b">
        <f t="shared" si="0"/>
        <v>0</v>
      </c>
    </row>
    <row r="32" spans="1:20" ht="18" customHeight="1" x14ac:dyDescent="0.4">
      <c r="A32" s="18"/>
      <c r="B32" s="23" t="s">
        <v>48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55" t="b">
        <v>0</v>
      </c>
      <c r="Q32" s="55"/>
      <c r="R32" s="55"/>
      <c r="T32" s="1" t="b">
        <f t="shared" si="0"/>
        <v>0</v>
      </c>
    </row>
    <row r="33" spans="1:20" ht="18" customHeight="1" x14ac:dyDescent="0.4">
      <c r="A33" s="18"/>
      <c r="B33" s="20" t="s">
        <v>49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2"/>
      <c r="P33" s="55" t="b">
        <v>0</v>
      </c>
      <c r="Q33" s="55"/>
      <c r="R33" s="55"/>
      <c r="T33" s="1" t="b">
        <f t="shared" si="0"/>
        <v>0</v>
      </c>
    </row>
    <row r="35" spans="1:20" ht="30" customHeight="1" x14ac:dyDescent="0.4">
      <c r="B35" s="38" t="s">
        <v>59</v>
      </c>
      <c r="C35" s="38"/>
      <c r="D35" s="38"/>
      <c r="E35" s="38"/>
      <c r="F35" s="3" t="s">
        <v>54</v>
      </c>
      <c r="G35" s="56" t="s">
        <v>60</v>
      </c>
      <c r="H35" s="56"/>
      <c r="I35" s="56"/>
      <c r="J35" s="56"/>
      <c r="K35" s="56"/>
      <c r="L35" s="56"/>
      <c r="M35" s="56"/>
    </row>
    <row r="36" spans="1:20" ht="30" customHeight="1" x14ac:dyDescent="0.4">
      <c r="B36" s="38" t="s">
        <v>56</v>
      </c>
      <c r="C36" s="38"/>
      <c r="D36" s="38"/>
      <c r="E36" s="38"/>
      <c r="F36" s="3" t="s">
        <v>54</v>
      </c>
      <c r="I36" s="57">
        <v>5</v>
      </c>
      <c r="J36" s="3" t="s">
        <v>9</v>
      </c>
    </row>
    <row r="37" spans="1:20" ht="30" customHeight="1" thickBot="1" x14ac:dyDescent="0.45">
      <c r="B37" s="38" t="s">
        <v>55</v>
      </c>
      <c r="C37" s="38"/>
      <c r="D37" s="38"/>
      <c r="E37" s="38"/>
      <c r="F37" s="3" t="s">
        <v>54</v>
      </c>
      <c r="G37" s="56" t="s">
        <v>57</v>
      </c>
      <c r="H37" s="56"/>
      <c r="I37" s="56"/>
      <c r="J37" s="56"/>
      <c r="K37" s="56"/>
      <c r="L37" s="56"/>
      <c r="M37" s="56"/>
    </row>
    <row r="38" spans="1:20" ht="30" customHeight="1" thickBot="1" x14ac:dyDescent="0.45">
      <c r="B38" s="38" t="s">
        <v>53</v>
      </c>
      <c r="C38" s="38"/>
      <c r="D38" s="38"/>
      <c r="E38" s="38"/>
      <c r="F38" s="3" t="s">
        <v>54</v>
      </c>
      <c r="G38" s="15" t="str">
        <f>IF(AND(T16:T26)=TRUE,"快適トイレとして確認しました。","快適トイレとして認めません。")</f>
        <v>快適トイレとして確認しました。</v>
      </c>
      <c r="H38" s="16"/>
      <c r="I38" s="16"/>
      <c r="J38" s="16"/>
      <c r="K38" s="16"/>
      <c r="L38" s="16"/>
      <c r="M38" s="16"/>
      <c r="N38" s="16"/>
      <c r="O38" s="16"/>
      <c r="P38" s="16"/>
      <c r="Q38" s="17"/>
      <c r="T38" s="1" t="s">
        <v>58</v>
      </c>
    </row>
  </sheetData>
  <sheetProtection algorithmName="SHA-512" hashValue="51ZGH8kbMdBDNcAoe5yhS9xT8yQEDtu92u0dM0N6MSMRvv/ffB0DX9FGBNDNTdZ/0FYFh80iCC3xkn9TiRgqlw==" saltValue="eEAokbAgaIMvKgrh1oPFgg==" spinCount="100000" sheet="1" objects="1" scenarios="1"/>
  <mergeCells count="69">
    <mergeCell ref="A2:R2"/>
    <mergeCell ref="N3:R3"/>
    <mergeCell ref="A4:E4"/>
    <mergeCell ref="F4:R4"/>
    <mergeCell ref="A5:E5"/>
    <mergeCell ref="F5:R5"/>
    <mergeCell ref="A8:E9"/>
    <mergeCell ref="F8:I8"/>
    <mergeCell ref="J8:R8"/>
    <mergeCell ref="F9:I9"/>
    <mergeCell ref="J9:R9"/>
    <mergeCell ref="A6:E7"/>
    <mergeCell ref="F6:I6"/>
    <mergeCell ref="J6:R6"/>
    <mergeCell ref="F7:I7"/>
    <mergeCell ref="J7:R7"/>
    <mergeCell ref="A11:E11"/>
    <mergeCell ref="F11:R11"/>
    <mergeCell ref="A12:E12"/>
    <mergeCell ref="F12:R12"/>
    <mergeCell ref="A10:E10"/>
    <mergeCell ref="F10:R10"/>
    <mergeCell ref="A14:O14"/>
    <mergeCell ref="P14:R14"/>
    <mergeCell ref="A15:A26"/>
    <mergeCell ref="B15:R15"/>
    <mergeCell ref="B16:O16"/>
    <mergeCell ref="P16:R16"/>
    <mergeCell ref="B17:O17"/>
    <mergeCell ref="P17:R17"/>
    <mergeCell ref="B18:O18"/>
    <mergeCell ref="P18:R18"/>
    <mergeCell ref="B19:O19"/>
    <mergeCell ref="P19:R19"/>
    <mergeCell ref="B20:O20"/>
    <mergeCell ref="P20:R20"/>
    <mergeCell ref="B21:O21"/>
    <mergeCell ref="P21:R21"/>
    <mergeCell ref="B22:O22"/>
    <mergeCell ref="P22:R22"/>
    <mergeCell ref="B23:O23"/>
    <mergeCell ref="P23:R23"/>
    <mergeCell ref="B24:O24"/>
    <mergeCell ref="P24:R24"/>
    <mergeCell ref="B25:O25"/>
    <mergeCell ref="P25:R25"/>
    <mergeCell ref="B26:O26"/>
    <mergeCell ref="P26:R26"/>
    <mergeCell ref="A27:A33"/>
    <mergeCell ref="B27:R27"/>
    <mergeCell ref="B28:O28"/>
    <mergeCell ref="P28:R28"/>
    <mergeCell ref="B29:O29"/>
    <mergeCell ref="P29:R29"/>
    <mergeCell ref="B30:O30"/>
    <mergeCell ref="P30:R30"/>
    <mergeCell ref="B31:O31"/>
    <mergeCell ref="P31:R31"/>
    <mergeCell ref="B32:O32"/>
    <mergeCell ref="P32:R32"/>
    <mergeCell ref="B38:E38"/>
    <mergeCell ref="G37:M37"/>
    <mergeCell ref="G38:Q38"/>
    <mergeCell ref="G35:M35"/>
    <mergeCell ref="B33:O33"/>
    <mergeCell ref="P33:R33"/>
    <mergeCell ref="B35:E35"/>
    <mergeCell ref="B36:E36"/>
    <mergeCell ref="B37:E37"/>
  </mergeCells>
  <phoneticPr fontId="1"/>
  <printOptions horizontalCentered="1"/>
  <pageMargins left="0.70866141732283472" right="0.74803149606299213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B977-1A4F-41EB-A2D9-31A4E2919F83}">
  <dimension ref="A1:T79"/>
  <sheetViews>
    <sheetView view="pageBreakPreview" zoomScaleNormal="100" zoomScaleSheetLayoutView="100" workbookViewId="0"/>
  </sheetViews>
  <sheetFormatPr defaultRowHeight="19.5" x14ac:dyDescent="0.4"/>
  <cols>
    <col min="1" max="1" width="5.625" style="1" customWidth="1"/>
    <col min="2" max="18" width="4.375" style="1" customWidth="1"/>
    <col min="19" max="19" width="5.625" style="1" customWidth="1"/>
    <col min="20" max="16384" width="9" style="1"/>
  </cols>
  <sheetData>
    <row r="1" spans="1:20" x14ac:dyDescent="0.4">
      <c r="R1" s="2" t="s">
        <v>64</v>
      </c>
    </row>
    <row r="2" spans="1:20" ht="25.5" x14ac:dyDescent="0.4">
      <c r="A2" s="32" t="s">
        <v>61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T2" s="6" t="s">
        <v>50</v>
      </c>
    </row>
    <row r="3" spans="1:20" x14ac:dyDescent="0.25">
      <c r="A3" s="4" t="s">
        <v>88</v>
      </c>
      <c r="N3" s="48" t="s">
        <v>0</v>
      </c>
      <c r="O3" s="49"/>
      <c r="P3" s="49"/>
      <c r="Q3" s="49"/>
      <c r="R3" s="49"/>
    </row>
    <row r="4" spans="1:20" ht="18" customHeight="1" x14ac:dyDescent="0.4">
      <c r="A4" s="26" t="s">
        <v>4</v>
      </c>
      <c r="B4" s="26"/>
      <c r="C4" s="26"/>
      <c r="D4" s="26"/>
      <c r="E4" s="26"/>
      <c r="F4" s="23" t="str">
        <f>'実施計画（請負人）'!F4</f>
        <v>〇〇〇〇〇〇〇〇〇工事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20" ht="18" customHeight="1" x14ac:dyDescent="0.4">
      <c r="A5" s="26" t="s">
        <v>3</v>
      </c>
      <c r="B5" s="26"/>
      <c r="C5" s="26"/>
      <c r="D5" s="26"/>
      <c r="E5" s="26"/>
      <c r="F5" s="23" t="str">
        <f>'実施計画（請負人）'!F5</f>
        <v>□□□□□建設株式会社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20" ht="18" customHeight="1" x14ac:dyDescent="0.4">
      <c r="A6" s="26" t="s">
        <v>2</v>
      </c>
      <c r="B6" s="26"/>
      <c r="C6" s="26"/>
      <c r="D6" s="26"/>
      <c r="E6" s="26"/>
      <c r="F6" s="26" t="s">
        <v>16</v>
      </c>
      <c r="G6" s="26"/>
      <c r="H6" s="26"/>
      <c r="I6" s="33"/>
      <c r="J6" s="39">
        <f>'実施計画（請負人）'!J6</f>
        <v>46204</v>
      </c>
      <c r="K6" s="40"/>
      <c r="L6" s="40"/>
      <c r="M6" s="40"/>
      <c r="N6" s="40"/>
      <c r="O6" s="40"/>
      <c r="P6" s="40"/>
      <c r="Q6" s="40"/>
      <c r="R6" s="40"/>
    </row>
    <row r="7" spans="1:20" ht="18" customHeight="1" x14ac:dyDescent="0.4">
      <c r="A7" s="26"/>
      <c r="B7" s="26"/>
      <c r="C7" s="26"/>
      <c r="D7" s="26"/>
      <c r="E7" s="26"/>
      <c r="F7" s="26" t="s">
        <v>17</v>
      </c>
      <c r="G7" s="26"/>
      <c r="H7" s="26"/>
      <c r="I7" s="33"/>
      <c r="J7" s="51">
        <v>46843</v>
      </c>
      <c r="K7" s="52"/>
      <c r="L7" s="52"/>
      <c r="M7" s="52"/>
      <c r="N7" s="52"/>
      <c r="O7" s="52"/>
      <c r="P7" s="52"/>
      <c r="Q7" s="52"/>
      <c r="R7" s="52"/>
    </row>
    <row r="8" spans="1:20" ht="18" customHeight="1" x14ac:dyDescent="0.4">
      <c r="A8" s="31" t="s">
        <v>65</v>
      </c>
      <c r="B8" s="26"/>
      <c r="C8" s="26"/>
      <c r="D8" s="26"/>
      <c r="E8" s="26"/>
      <c r="F8" s="26" t="s">
        <v>16</v>
      </c>
      <c r="G8" s="26"/>
      <c r="H8" s="26"/>
      <c r="I8" s="33"/>
      <c r="J8" s="51">
        <v>46318</v>
      </c>
      <c r="K8" s="52"/>
      <c r="L8" s="52"/>
      <c r="M8" s="52"/>
      <c r="N8" s="52"/>
      <c r="O8" s="52"/>
      <c r="P8" s="52"/>
      <c r="Q8" s="52"/>
      <c r="R8" s="52"/>
    </row>
    <row r="9" spans="1:20" ht="18" customHeight="1" x14ac:dyDescent="0.4">
      <c r="A9" s="26"/>
      <c r="B9" s="26"/>
      <c r="C9" s="26"/>
      <c r="D9" s="26"/>
      <c r="E9" s="26"/>
      <c r="F9" s="26" t="s">
        <v>17</v>
      </c>
      <c r="G9" s="26"/>
      <c r="H9" s="26"/>
      <c r="I9" s="33"/>
      <c r="J9" s="51">
        <v>46736</v>
      </c>
      <c r="K9" s="52"/>
      <c r="L9" s="52"/>
      <c r="M9" s="52"/>
      <c r="N9" s="52"/>
      <c r="O9" s="52"/>
      <c r="P9" s="52"/>
      <c r="Q9" s="52"/>
      <c r="R9" s="52"/>
    </row>
    <row r="10" spans="1:20" ht="18" customHeight="1" x14ac:dyDescent="0.4">
      <c r="A10" s="26"/>
      <c r="B10" s="26"/>
      <c r="C10" s="26"/>
      <c r="D10" s="26"/>
      <c r="E10" s="26"/>
      <c r="F10" s="26" t="s">
        <v>18</v>
      </c>
      <c r="G10" s="26"/>
      <c r="H10" s="26"/>
      <c r="I10" s="33"/>
      <c r="J10" s="34">
        <f>DATEDIF(J8,J9,"m")</f>
        <v>13</v>
      </c>
      <c r="K10" s="33"/>
      <c r="L10" s="5" t="s">
        <v>19</v>
      </c>
      <c r="M10" s="35">
        <f>DATEDIF(J8,J9,"md")</f>
        <v>22</v>
      </c>
      <c r="N10" s="35"/>
      <c r="O10" s="5" t="s">
        <v>20</v>
      </c>
      <c r="P10" s="36">
        <f>J10+ROUND(M10/30,1)</f>
        <v>13.7</v>
      </c>
      <c r="Q10" s="37"/>
      <c r="R10" s="37"/>
    </row>
    <row r="11" spans="1:20" ht="18" customHeight="1" x14ac:dyDescent="0.4">
      <c r="A11" s="26" t="s">
        <v>5</v>
      </c>
      <c r="B11" s="26"/>
      <c r="C11" s="26"/>
      <c r="D11" s="26"/>
      <c r="E11" s="26"/>
      <c r="F11" s="23" t="str">
        <f>'実施計画（請負人）'!F11</f>
        <v>△△△△リース株式会社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</row>
    <row r="12" spans="1:20" ht="18" customHeight="1" x14ac:dyDescent="0.4">
      <c r="A12" s="26" t="s">
        <v>6</v>
      </c>
      <c r="B12" s="26"/>
      <c r="C12" s="26"/>
      <c r="D12" s="26"/>
      <c r="E12" s="26"/>
      <c r="F12" s="23" t="str">
        <f>'実施計画（請負人）'!F12</f>
        <v>☆☆☆☆☆☆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  <row r="13" spans="1:20" ht="18" customHeight="1" x14ac:dyDescent="0.4">
      <c r="A13" s="26" t="s">
        <v>7</v>
      </c>
      <c r="B13" s="26"/>
      <c r="C13" s="26"/>
      <c r="D13" s="26"/>
      <c r="E13" s="26"/>
      <c r="F13" s="23" t="str">
        <f>'実施計画（請負人）'!F13</f>
        <v>◇◇◇◇トイレ（Ａー１２３４）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</row>
    <row r="14" spans="1:20" ht="18" customHeight="1" x14ac:dyDescent="0.4">
      <c r="A14" s="31" t="s">
        <v>8</v>
      </c>
      <c r="B14" s="26"/>
      <c r="C14" s="26"/>
      <c r="D14" s="26"/>
      <c r="E14" s="26"/>
      <c r="F14" s="26" t="s">
        <v>13</v>
      </c>
      <c r="G14" s="26"/>
      <c r="H14" s="26"/>
      <c r="I14" s="26"/>
      <c r="J14" s="26"/>
      <c r="K14" s="53">
        <v>5</v>
      </c>
      <c r="L14" s="53"/>
      <c r="M14" s="53"/>
      <c r="N14" s="53"/>
      <c r="O14" s="53"/>
      <c r="P14" s="23" t="s">
        <v>9</v>
      </c>
      <c r="Q14" s="23"/>
      <c r="R14" s="23"/>
    </row>
    <row r="15" spans="1:20" ht="18" customHeight="1" x14ac:dyDescent="0.4">
      <c r="A15" s="26"/>
      <c r="B15" s="26"/>
      <c r="C15" s="26"/>
      <c r="D15" s="26"/>
      <c r="E15" s="26"/>
      <c r="F15" s="26" t="s">
        <v>73</v>
      </c>
      <c r="G15" s="26"/>
      <c r="H15" s="26"/>
      <c r="I15" s="26"/>
      <c r="J15" s="26"/>
      <c r="K15" s="58">
        <v>3000000</v>
      </c>
      <c r="L15" s="58"/>
      <c r="M15" s="58"/>
      <c r="N15" s="58"/>
      <c r="O15" s="58"/>
      <c r="P15" s="23" t="s">
        <v>10</v>
      </c>
      <c r="Q15" s="23"/>
      <c r="R15" s="23"/>
    </row>
    <row r="16" spans="1:20" ht="18" customHeight="1" x14ac:dyDescent="0.4">
      <c r="A16" s="26"/>
      <c r="B16" s="26"/>
      <c r="C16" s="26"/>
      <c r="D16" s="26"/>
      <c r="E16" s="26"/>
      <c r="F16" s="27" t="s">
        <v>67</v>
      </c>
      <c r="G16" s="28"/>
      <c r="H16" s="28"/>
      <c r="I16" s="28"/>
      <c r="J16" s="28"/>
      <c r="K16" s="46">
        <f>IF(K15="","",ROUNDDOWN(K15/(P10*K14),0))</f>
        <v>43795</v>
      </c>
      <c r="L16" s="46"/>
      <c r="M16" s="46"/>
      <c r="N16" s="46"/>
      <c r="O16" s="46"/>
      <c r="P16" s="23" t="s">
        <v>11</v>
      </c>
      <c r="Q16" s="23"/>
      <c r="R16" s="23"/>
    </row>
    <row r="17" spans="1:18" ht="18" customHeight="1" x14ac:dyDescent="0.4">
      <c r="A17" s="26"/>
      <c r="B17" s="26"/>
      <c r="C17" s="26"/>
      <c r="D17" s="26"/>
      <c r="E17" s="26"/>
      <c r="F17" s="28"/>
      <c r="G17" s="28"/>
      <c r="H17" s="28"/>
      <c r="I17" s="28"/>
      <c r="J17" s="28"/>
      <c r="K17" s="46"/>
      <c r="L17" s="46"/>
      <c r="M17" s="46"/>
      <c r="N17" s="46"/>
      <c r="O17" s="46"/>
      <c r="P17" s="23"/>
      <c r="Q17" s="23"/>
      <c r="R17" s="23"/>
    </row>
    <row r="18" spans="1:18" ht="18" customHeight="1" x14ac:dyDescent="0.4">
      <c r="A18" s="26"/>
      <c r="B18" s="26"/>
      <c r="C18" s="26"/>
      <c r="D18" s="26"/>
      <c r="E18" s="26"/>
      <c r="F18" s="27" t="s">
        <v>68</v>
      </c>
      <c r="G18" s="28"/>
      <c r="H18" s="28"/>
      <c r="I18" s="28"/>
      <c r="J18" s="28"/>
      <c r="K18" s="46">
        <f>IF(K16&gt;10000,IF(K15="","",K16-10000),0)</f>
        <v>33795</v>
      </c>
      <c r="L18" s="46"/>
      <c r="M18" s="46"/>
      <c r="N18" s="46"/>
      <c r="O18" s="46"/>
      <c r="P18" s="23" t="s">
        <v>11</v>
      </c>
      <c r="Q18" s="23"/>
      <c r="R18" s="23"/>
    </row>
    <row r="19" spans="1:18" ht="18" customHeight="1" x14ac:dyDescent="0.4">
      <c r="A19" s="26"/>
      <c r="B19" s="26"/>
      <c r="C19" s="26"/>
      <c r="D19" s="26"/>
      <c r="E19" s="26"/>
      <c r="F19" s="28"/>
      <c r="G19" s="28"/>
      <c r="H19" s="28"/>
      <c r="I19" s="28"/>
      <c r="J19" s="28"/>
      <c r="K19" s="46"/>
      <c r="L19" s="46"/>
      <c r="M19" s="46"/>
      <c r="N19" s="46"/>
      <c r="O19" s="46"/>
      <c r="P19" s="23"/>
      <c r="Q19" s="23"/>
      <c r="R19" s="23"/>
    </row>
    <row r="20" spans="1:18" ht="18" customHeight="1" x14ac:dyDescent="0.4">
      <c r="A20" s="26"/>
      <c r="B20" s="26"/>
      <c r="C20" s="26"/>
      <c r="D20" s="26"/>
      <c r="E20" s="26"/>
      <c r="F20" s="27" t="s">
        <v>69</v>
      </c>
      <c r="G20" s="28"/>
      <c r="H20" s="28"/>
      <c r="I20" s="28"/>
      <c r="J20" s="28"/>
      <c r="K20" s="46">
        <f>IF(K15="","",IF(K18&gt;57000,57000,K18))</f>
        <v>33795</v>
      </c>
      <c r="L20" s="46"/>
      <c r="M20" s="46"/>
      <c r="N20" s="46"/>
      <c r="O20" s="46"/>
      <c r="P20" s="23" t="s">
        <v>11</v>
      </c>
      <c r="Q20" s="23"/>
      <c r="R20" s="23"/>
    </row>
    <row r="21" spans="1:18" ht="18" customHeight="1" x14ac:dyDescent="0.4">
      <c r="A21" s="26"/>
      <c r="B21" s="26"/>
      <c r="C21" s="26"/>
      <c r="D21" s="26"/>
      <c r="E21" s="26"/>
      <c r="F21" s="28"/>
      <c r="G21" s="28"/>
      <c r="H21" s="28"/>
      <c r="I21" s="28"/>
      <c r="J21" s="28"/>
      <c r="K21" s="46"/>
      <c r="L21" s="46"/>
      <c r="M21" s="46"/>
      <c r="N21" s="46"/>
      <c r="O21" s="46"/>
      <c r="P21" s="23"/>
      <c r="Q21" s="23"/>
      <c r="R21" s="23"/>
    </row>
    <row r="22" spans="1:18" ht="18" customHeight="1" x14ac:dyDescent="0.4">
      <c r="A22" s="26"/>
      <c r="B22" s="26"/>
      <c r="C22" s="26"/>
      <c r="D22" s="26"/>
      <c r="E22" s="26"/>
      <c r="F22" s="27" t="s">
        <v>70</v>
      </c>
      <c r="G22" s="28"/>
      <c r="H22" s="28"/>
      <c r="I22" s="28"/>
      <c r="J22" s="28"/>
      <c r="K22" s="46">
        <f>IF(K15="","",K14*K20)</f>
        <v>168975</v>
      </c>
      <c r="L22" s="46"/>
      <c r="M22" s="46"/>
      <c r="N22" s="46"/>
      <c r="O22" s="46"/>
      <c r="P22" s="23" t="s">
        <v>71</v>
      </c>
      <c r="Q22" s="23"/>
      <c r="R22" s="23"/>
    </row>
    <row r="23" spans="1:18" ht="18" customHeight="1" x14ac:dyDescent="0.4">
      <c r="A23" s="26"/>
      <c r="B23" s="26"/>
      <c r="C23" s="26"/>
      <c r="D23" s="26"/>
      <c r="E23" s="26"/>
      <c r="F23" s="28"/>
      <c r="G23" s="28"/>
      <c r="H23" s="28"/>
      <c r="I23" s="28"/>
      <c r="J23" s="28"/>
      <c r="K23" s="46"/>
      <c r="L23" s="46"/>
      <c r="M23" s="46"/>
      <c r="N23" s="46"/>
      <c r="O23" s="46"/>
      <c r="P23" s="23"/>
      <c r="Q23" s="23"/>
      <c r="R23" s="23"/>
    </row>
    <row r="24" spans="1:18" ht="18" customHeight="1" x14ac:dyDescent="0.4">
      <c r="A24" s="26" t="s">
        <v>72</v>
      </c>
      <c r="B24" s="26"/>
      <c r="C24" s="26"/>
      <c r="D24" s="26"/>
      <c r="E24" s="26"/>
      <c r="F24" s="26"/>
      <c r="G24" s="26"/>
      <c r="H24" s="26"/>
      <c r="I24" s="26"/>
      <c r="J24" s="26"/>
      <c r="K24" s="46">
        <f>IF(K15="","",ROUNDDOWN(K22*P10,0))</f>
        <v>2314957</v>
      </c>
      <c r="L24" s="46"/>
      <c r="M24" s="46"/>
      <c r="N24" s="46"/>
      <c r="O24" s="46"/>
      <c r="P24" s="47" t="s">
        <v>10</v>
      </c>
      <c r="Q24" s="47"/>
      <c r="R24" s="47"/>
    </row>
    <row r="25" spans="1:18" ht="18" customHeight="1" x14ac:dyDescent="0.4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46"/>
      <c r="L25" s="46"/>
      <c r="M25" s="46"/>
      <c r="N25" s="46"/>
      <c r="O25" s="46"/>
      <c r="P25" s="47"/>
      <c r="Q25" s="47"/>
      <c r="R25" s="47"/>
    </row>
    <row r="26" spans="1:18" ht="9.75" customHeight="1" x14ac:dyDescent="0.4"/>
    <row r="27" spans="1:18" ht="18" customHeight="1" x14ac:dyDescent="0.4"/>
    <row r="28" spans="1:18" ht="19.5" customHeight="1" x14ac:dyDescent="0.4">
      <c r="A28" s="2" t="s">
        <v>75</v>
      </c>
      <c r="B28" s="45" t="s">
        <v>76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</row>
    <row r="29" spans="1:18" x14ac:dyDescent="0.4">
      <c r="A29" s="2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</row>
    <row r="30" spans="1:18" x14ac:dyDescent="0.4">
      <c r="A30" s="2" t="s">
        <v>75</v>
      </c>
      <c r="B30" s="44" t="s">
        <v>77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1:18" x14ac:dyDescent="0.4">
      <c r="A31" s="2" t="s">
        <v>75</v>
      </c>
      <c r="B31" s="44" t="s">
        <v>78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1:18" x14ac:dyDescent="0.4">
      <c r="A32" s="2" t="s">
        <v>75</v>
      </c>
      <c r="B32" s="44" t="s">
        <v>79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1:18" x14ac:dyDescent="0.4">
      <c r="A33" s="2" t="s">
        <v>75</v>
      </c>
      <c r="B33" s="44" t="s">
        <v>80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</row>
    <row r="34" spans="1:18" x14ac:dyDescent="0.4">
      <c r="A34" s="2" t="s">
        <v>75</v>
      </c>
      <c r="B34" s="44" t="s">
        <v>81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</row>
    <row r="35" spans="1:18" x14ac:dyDescent="0.4">
      <c r="A35" s="2" t="s">
        <v>75</v>
      </c>
      <c r="B35" s="44" t="s">
        <v>82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</row>
    <row r="42" spans="1:18" x14ac:dyDescent="0.4">
      <c r="R42" s="2" t="s">
        <v>83</v>
      </c>
    </row>
    <row r="43" spans="1:18" x14ac:dyDescent="0.4">
      <c r="B43" s="1" t="s">
        <v>84</v>
      </c>
    </row>
    <row r="45" spans="1:18" x14ac:dyDescent="0.4">
      <c r="B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</row>
    <row r="46" spans="1:18" x14ac:dyDescent="0.4">
      <c r="B46" s="10"/>
      <c r="Q46" s="11"/>
    </row>
    <row r="47" spans="1:18" x14ac:dyDescent="0.4">
      <c r="B47" s="10"/>
      <c r="Q47" s="11"/>
    </row>
    <row r="48" spans="1:18" x14ac:dyDescent="0.4">
      <c r="B48" s="10"/>
      <c r="Q48" s="11"/>
    </row>
    <row r="49" spans="2:17" x14ac:dyDescent="0.4">
      <c r="B49" s="10"/>
      <c r="Q49" s="11"/>
    </row>
    <row r="50" spans="2:17" x14ac:dyDescent="0.4">
      <c r="B50" s="10"/>
      <c r="Q50" s="11"/>
    </row>
    <row r="51" spans="2:17" x14ac:dyDescent="0.4">
      <c r="B51" s="10"/>
      <c r="Q51" s="11"/>
    </row>
    <row r="52" spans="2:17" x14ac:dyDescent="0.4">
      <c r="B52" s="10"/>
      <c r="Q52" s="11"/>
    </row>
    <row r="53" spans="2:17" x14ac:dyDescent="0.4">
      <c r="B53" s="10"/>
      <c r="D53" s="43" t="s">
        <v>86</v>
      </c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11"/>
    </row>
    <row r="54" spans="2:17" x14ac:dyDescent="0.4">
      <c r="B54" s="10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11"/>
    </row>
    <row r="55" spans="2:17" x14ac:dyDescent="0.4">
      <c r="B55" s="10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11"/>
    </row>
    <row r="56" spans="2:17" x14ac:dyDescent="0.4">
      <c r="B56" s="10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11"/>
    </row>
    <row r="57" spans="2:17" x14ac:dyDescent="0.4">
      <c r="B57" s="10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11"/>
    </row>
    <row r="58" spans="2:17" x14ac:dyDescent="0.4">
      <c r="B58" s="10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11"/>
    </row>
    <row r="59" spans="2:17" x14ac:dyDescent="0.4">
      <c r="B59" s="10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11"/>
    </row>
    <row r="60" spans="2:17" x14ac:dyDescent="0.4">
      <c r="B60" s="10"/>
      <c r="Q60" s="11"/>
    </row>
    <row r="61" spans="2:17" x14ac:dyDescent="0.4">
      <c r="B61" s="10"/>
      <c r="Q61" s="11"/>
    </row>
    <row r="62" spans="2:17" x14ac:dyDescent="0.4">
      <c r="B62" s="10"/>
      <c r="Q62" s="11"/>
    </row>
    <row r="63" spans="2:17" x14ac:dyDescent="0.4">
      <c r="B63" s="10"/>
      <c r="Q63" s="11"/>
    </row>
    <row r="64" spans="2:17" x14ac:dyDescent="0.4">
      <c r="B64" s="10"/>
      <c r="Q64" s="11"/>
    </row>
    <row r="65" spans="2:17" x14ac:dyDescent="0.4">
      <c r="B65" s="10"/>
      <c r="Q65" s="11"/>
    </row>
    <row r="66" spans="2:17" x14ac:dyDescent="0.4">
      <c r="B66" s="10"/>
      <c r="Q66" s="11"/>
    </row>
    <row r="67" spans="2:17" x14ac:dyDescent="0.4">
      <c r="B67" s="12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4"/>
    </row>
    <row r="68" spans="2:17" x14ac:dyDescent="0.4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2:17" x14ac:dyDescent="0.4"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9"/>
    </row>
    <row r="70" spans="2:17" x14ac:dyDescent="0.4">
      <c r="C70" s="10"/>
      <c r="P70" s="11"/>
    </row>
    <row r="71" spans="2:17" x14ac:dyDescent="0.4">
      <c r="C71" s="10"/>
      <c r="P71" s="11"/>
    </row>
    <row r="72" spans="2:17" x14ac:dyDescent="0.4">
      <c r="C72" s="10"/>
      <c r="P72" s="11"/>
    </row>
    <row r="73" spans="2:17" x14ac:dyDescent="0.4">
      <c r="C73" s="10"/>
      <c r="E73" s="43" t="s">
        <v>85</v>
      </c>
      <c r="F73" s="43"/>
      <c r="G73" s="43"/>
      <c r="H73" s="43"/>
      <c r="I73" s="43"/>
      <c r="J73" s="43"/>
      <c r="K73" s="43"/>
      <c r="L73" s="43"/>
      <c r="M73" s="43"/>
      <c r="N73" s="43"/>
      <c r="P73" s="11"/>
    </row>
    <row r="74" spans="2:17" x14ac:dyDescent="0.4">
      <c r="C74" s="10"/>
      <c r="E74" s="43"/>
      <c r="F74" s="43"/>
      <c r="G74" s="43"/>
      <c r="H74" s="43"/>
      <c r="I74" s="43"/>
      <c r="J74" s="43"/>
      <c r="K74" s="43"/>
      <c r="L74" s="43"/>
      <c r="M74" s="43"/>
      <c r="N74" s="43"/>
      <c r="P74" s="11"/>
    </row>
    <row r="75" spans="2:17" x14ac:dyDescent="0.4">
      <c r="C75" s="10"/>
      <c r="E75" s="43"/>
      <c r="F75" s="43"/>
      <c r="G75" s="43"/>
      <c r="H75" s="43"/>
      <c r="I75" s="43"/>
      <c r="J75" s="43"/>
      <c r="K75" s="43"/>
      <c r="L75" s="43"/>
      <c r="M75" s="43"/>
      <c r="N75" s="43"/>
      <c r="P75" s="11"/>
    </row>
    <row r="76" spans="2:17" x14ac:dyDescent="0.4">
      <c r="C76" s="10"/>
      <c r="P76" s="11"/>
    </row>
    <row r="77" spans="2:17" x14ac:dyDescent="0.4">
      <c r="C77" s="10"/>
      <c r="P77" s="11"/>
    </row>
    <row r="78" spans="2:17" x14ac:dyDescent="0.4">
      <c r="C78" s="10"/>
      <c r="P78" s="11"/>
    </row>
    <row r="79" spans="2:17" x14ac:dyDescent="0.4"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4"/>
    </row>
  </sheetData>
  <sheetProtection algorithmName="SHA-512" hashValue="zdYsDObqC+m5seGYmlW5WfMe1sEvmZSRD8hRdksV2xnt/f+w/rWdARh7ICI8nF17CB2eMbbqgMMuBGt9V/5vFA==" saltValue="W4Cayye48QRB92BXobOAfA==" spinCount="100000" sheet="1" objects="1" scenarios="1"/>
  <mergeCells count="57">
    <mergeCell ref="A2:R2"/>
    <mergeCell ref="N3:R3"/>
    <mergeCell ref="A4:E4"/>
    <mergeCell ref="F4:R4"/>
    <mergeCell ref="A5:E5"/>
    <mergeCell ref="F5:R5"/>
    <mergeCell ref="A6:E7"/>
    <mergeCell ref="F6:I6"/>
    <mergeCell ref="J6:R6"/>
    <mergeCell ref="F7:I7"/>
    <mergeCell ref="J7:R7"/>
    <mergeCell ref="F10:I10"/>
    <mergeCell ref="J10:K10"/>
    <mergeCell ref="M10:N10"/>
    <mergeCell ref="P10:R10"/>
    <mergeCell ref="A11:E11"/>
    <mergeCell ref="F11:R11"/>
    <mergeCell ref="A8:E10"/>
    <mergeCell ref="F8:I8"/>
    <mergeCell ref="J8:R8"/>
    <mergeCell ref="F9:I9"/>
    <mergeCell ref="J9:R9"/>
    <mergeCell ref="P15:R15"/>
    <mergeCell ref="F16:J17"/>
    <mergeCell ref="K16:O17"/>
    <mergeCell ref="P16:R17"/>
    <mergeCell ref="A12:E12"/>
    <mergeCell ref="F12:R12"/>
    <mergeCell ref="A13:E13"/>
    <mergeCell ref="F13:R13"/>
    <mergeCell ref="A14:E23"/>
    <mergeCell ref="F14:J14"/>
    <mergeCell ref="K14:O14"/>
    <mergeCell ref="P14:R14"/>
    <mergeCell ref="F15:J15"/>
    <mergeCell ref="K15:O15"/>
    <mergeCell ref="B28:R29"/>
    <mergeCell ref="F18:J19"/>
    <mergeCell ref="K18:O19"/>
    <mergeCell ref="P18:R19"/>
    <mergeCell ref="F20:J21"/>
    <mergeCell ref="K20:O21"/>
    <mergeCell ref="P20:R21"/>
    <mergeCell ref="F22:J23"/>
    <mergeCell ref="K22:O23"/>
    <mergeCell ref="P22:R23"/>
    <mergeCell ref="A24:J25"/>
    <mergeCell ref="K24:O25"/>
    <mergeCell ref="P24:R25"/>
    <mergeCell ref="E73:N75"/>
    <mergeCell ref="D53:P59"/>
    <mergeCell ref="B30:R30"/>
    <mergeCell ref="B31:R31"/>
    <mergeCell ref="B32:R32"/>
    <mergeCell ref="B33:R33"/>
    <mergeCell ref="B34:R34"/>
    <mergeCell ref="B35:R35"/>
  </mergeCells>
  <phoneticPr fontId="1"/>
  <printOptions horizontalCentered="1"/>
  <pageMargins left="0.70866141732283472" right="0.74803149606299213" top="0.55118110236220474" bottom="0.55118110236220474" header="0.31496062992125984" footer="0.31496062992125984"/>
  <pageSetup paperSize="9" orientation="portrait" r:id="rId1"/>
  <rowBreaks count="1" manualBreakCount="1">
    <brk id="4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実施計画（請負人）</vt:lpstr>
      <vt:lpstr>チェックシート（監督員）</vt:lpstr>
      <vt:lpstr>報告書（請負人）</vt:lpstr>
      <vt:lpstr>'チェックシート（監督員）'!Print_Area</vt:lpstr>
      <vt:lpstr>'実施計画（請負人）'!Print_Area</vt:lpstr>
      <vt:lpstr>'報告書（請負人）'!Print_Area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神田　功</dc:creator>
  <cp:lastModifiedBy>神田　功</cp:lastModifiedBy>
  <cp:lastPrinted>2026-07-08T02:49:01Z</cp:lastPrinted>
  <dcterms:created xsi:type="dcterms:W3CDTF">2026-07-08T00:09:49Z</dcterms:created>
  <dcterms:modified xsi:type="dcterms:W3CDTF">2026-09-24T07:23:08Z</dcterms:modified>
</cp:coreProperties>
</file>